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사용자\user\Desktop\2026년 물가조사\주요 생필품 가격조사표 2026\"/>
    </mc:Choice>
  </mc:AlternateContent>
  <xr:revisionPtr revIDLastSave="0" documentId="13_ncr:1_{15AD993B-84A1-43B0-98DB-09DA2531A0CF}" xr6:coauthVersionLast="36" xr6:coauthVersionMax="36" xr10:uidLastSave="{00000000-0000-0000-0000-000000000000}"/>
  <bookViews>
    <workbookView xWindow="32760" yWindow="32760" windowWidth="28800" windowHeight="11850" activeTab="3" xr2:uid="{00000000-000D-0000-FFFF-FFFF00000000}"/>
  </bookViews>
  <sheets>
    <sheet name="총괄" sheetId="1" r:id="rId1"/>
    <sheet name="대형마트" sheetId="3" r:id="rId2"/>
    <sheet name="샘고을시장" sheetId="2" r:id="rId3"/>
    <sheet name="2월" sheetId="17" r:id="rId4"/>
  </sheets>
  <definedNames>
    <definedName name="_xlnm._FilterDatabase" localSheetId="1" hidden="1">대형마트!$A$5:$U$5</definedName>
    <definedName name="_xlnm._FilterDatabase" localSheetId="2" hidden="1">샘고을시장!$A$5:$I$5</definedName>
    <definedName name="_xlnm.Print_Area" localSheetId="3">'2월'!$A$1:$T$57</definedName>
    <definedName name="_xlnm.Print_Area" localSheetId="0">총괄!$A$1:$N$56</definedName>
    <definedName name="_xlnm.Print_Titles" localSheetId="3">'2월'!$1:$4</definedName>
    <definedName name="_xlnm.Print_Titles" localSheetId="1">대형마트!$1:$5</definedName>
    <definedName name="_xlnm.Print_Titles" localSheetId="2">샘고을시장!$2:$25</definedName>
    <definedName name="_xlnm.Print_Titles" localSheetId="0">총괄!$1:$3</definedName>
  </definedNames>
  <calcPr calcId="191029"/>
</workbook>
</file>

<file path=xl/calcChain.xml><?xml version="1.0" encoding="utf-8"?>
<calcChain xmlns="http://schemas.openxmlformats.org/spreadsheetml/2006/main">
  <c r="N26" i="3" l="1"/>
  <c r="N27" i="3" l="1"/>
  <c r="AR7" i="3" l="1"/>
  <c r="AR8" i="3"/>
  <c r="AR9" i="3"/>
  <c r="AR10" i="3"/>
  <c r="AR11" i="3"/>
  <c r="AR12" i="3"/>
  <c r="AR13" i="3"/>
  <c r="AR14" i="3"/>
  <c r="AR15" i="3"/>
  <c r="AR16" i="3"/>
  <c r="AR17" i="3"/>
  <c r="AR18" i="3"/>
  <c r="AR19" i="3"/>
  <c r="AR20" i="3"/>
  <c r="AR21" i="3"/>
  <c r="AR22" i="3"/>
  <c r="AR23" i="3"/>
  <c r="AR24" i="3"/>
  <c r="AR25" i="3"/>
  <c r="AR26" i="3"/>
  <c r="AR27" i="3"/>
  <c r="AR28" i="3"/>
  <c r="AR29" i="3"/>
  <c r="AR30" i="3"/>
  <c r="AR31" i="3"/>
  <c r="AR32" i="3"/>
  <c r="AR33" i="3"/>
  <c r="AR34" i="3"/>
  <c r="AR35" i="3"/>
  <c r="AR36" i="3"/>
  <c r="AR37" i="3"/>
  <c r="AR38" i="3"/>
  <c r="AR39" i="3"/>
  <c r="AR40" i="3"/>
  <c r="AR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6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6" i="3"/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25" i="1"/>
  <c r="D26" i="1"/>
  <c r="D27" i="1"/>
  <c r="D33" i="1"/>
  <c r="D34" i="1"/>
  <c r="D35" i="1"/>
  <c r="D36" i="1"/>
  <c r="D4" i="1"/>
  <c r="I40" i="3"/>
  <c r="F40" i="3"/>
  <c r="I39" i="3"/>
  <c r="F39" i="3"/>
  <c r="I38" i="3"/>
  <c r="F38" i="3"/>
  <c r="I37" i="3"/>
  <c r="F37" i="3"/>
  <c r="I36" i="3"/>
  <c r="F36" i="3"/>
  <c r="I35" i="3"/>
  <c r="F35" i="3"/>
  <c r="I34" i="3"/>
  <c r="F34" i="3"/>
  <c r="I33" i="3"/>
  <c r="F33" i="3"/>
  <c r="I32" i="3"/>
  <c r="F32" i="3"/>
  <c r="I31" i="3"/>
  <c r="F31" i="3"/>
  <c r="I30" i="3"/>
  <c r="F30" i="3"/>
  <c r="I29" i="3"/>
  <c r="F29" i="3"/>
  <c r="I28" i="3"/>
  <c r="F28" i="3"/>
  <c r="I27" i="3"/>
  <c r="F27" i="3"/>
  <c r="H26" i="3"/>
  <c r="I26" i="3" s="1"/>
  <c r="F26" i="3"/>
  <c r="H25" i="3"/>
  <c r="I25" i="3" s="1"/>
  <c r="F25" i="3"/>
  <c r="H24" i="3"/>
  <c r="I24" i="3" s="1"/>
  <c r="F24" i="3"/>
  <c r="H23" i="3"/>
  <c r="I23" i="3" s="1"/>
  <c r="F23" i="3"/>
  <c r="H22" i="3"/>
  <c r="I22" i="3" s="1"/>
  <c r="F22" i="3"/>
  <c r="H21" i="3"/>
  <c r="I21" i="3" s="1"/>
  <c r="F21" i="3"/>
  <c r="I20" i="3"/>
  <c r="F20" i="3"/>
  <c r="I19" i="3"/>
  <c r="F19" i="3"/>
  <c r="I18" i="3"/>
  <c r="F18" i="3"/>
  <c r="I17" i="3"/>
  <c r="F17" i="3"/>
  <c r="I16" i="3"/>
  <c r="F16" i="3"/>
  <c r="I15" i="3"/>
  <c r="F15" i="3"/>
  <c r="I14" i="3"/>
  <c r="F14" i="3"/>
  <c r="I13" i="3"/>
  <c r="F13" i="3"/>
  <c r="I12" i="3"/>
  <c r="F12" i="3"/>
  <c r="I11" i="3"/>
  <c r="F11" i="3"/>
  <c r="I10" i="3"/>
  <c r="F10" i="3"/>
  <c r="I9" i="3"/>
  <c r="F9" i="3"/>
  <c r="I8" i="3"/>
  <c r="F8" i="3"/>
  <c r="I7" i="3"/>
  <c r="F7" i="3"/>
  <c r="I6" i="3"/>
  <c r="F6" i="3"/>
  <c r="AF40" i="3"/>
  <c r="AG40" i="3" s="1"/>
  <c r="AD40" i="3"/>
  <c r="AF39" i="3"/>
  <c r="AG39" i="3" s="1"/>
  <c r="AD39" i="3"/>
  <c r="AF38" i="3"/>
  <c r="AG38" i="3" s="1"/>
  <c r="AD38" i="3"/>
  <c r="AF37" i="3"/>
  <c r="AG37" i="3" s="1"/>
  <c r="AD37" i="3"/>
  <c r="AF36" i="3"/>
  <c r="AG36" i="3" s="1"/>
  <c r="AD36" i="3"/>
  <c r="AF35" i="3"/>
  <c r="AG35" i="3" s="1"/>
  <c r="AD35" i="3"/>
  <c r="AF34" i="3"/>
  <c r="AG34" i="3" s="1"/>
  <c r="AD34" i="3"/>
  <c r="AF33" i="3"/>
  <c r="AG33" i="3" s="1"/>
  <c r="AD33" i="3"/>
  <c r="AF32" i="3"/>
  <c r="AG32" i="3" s="1"/>
  <c r="AD32" i="3"/>
  <c r="AF31" i="3"/>
  <c r="AG31" i="3" s="1"/>
  <c r="AD31" i="3"/>
  <c r="AF30" i="3"/>
  <c r="AG30" i="3" s="1"/>
  <c r="AD30" i="3"/>
  <c r="AF29" i="3"/>
  <c r="AG29" i="3" s="1"/>
  <c r="AD29" i="3"/>
  <c r="AF28" i="3"/>
  <c r="AG28" i="3" s="1"/>
  <c r="AD28" i="3"/>
  <c r="AF27" i="3"/>
  <c r="AG27" i="3" s="1"/>
  <c r="AD27" i="3"/>
  <c r="AF26" i="3"/>
  <c r="AG26" i="3" s="1"/>
  <c r="AD26" i="3"/>
  <c r="AF25" i="3"/>
  <c r="AG25" i="3" s="1"/>
  <c r="AD25" i="3"/>
  <c r="AF24" i="3"/>
  <c r="AG24" i="3" s="1"/>
  <c r="AD24" i="3"/>
  <c r="AF23" i="3"/>
  <c r="AG23" i="3" s="1"/>
  <c r="AD23" i="3"/>
  <c r="AF22" i="3"/>
  <c r="I20" i="1" s="1"/>
  <c r="AD22" i="3"/>
  <c r="AF21" i="3"/>
  <c r="AG21" i="3" s="1"/>
  <c r="AD21" i="3"/>
  <c r="AF20" i="3"/>
  <c r="AG20" i="3" s="1"/>
  <c r="AD20" i="3"/>
  <c r="AF19" i="3"/>
  <c r="AG19" i="3" s="1"/>
  <c r="AD19" i="3"/>
  <c r="AF18" i="3"/>
  <c r="AG18" i="3" s="1"/>
  <c r="AD18" i="3"/>
  <c r="AF17" i="3"/>
  <c r="AG17" i="3" s="1"/>
  <c r="AD17" i="3"/>
  <c r="AF16" i="3"/>
  <c r="I14" i="1" s="1"/>
  <c r="AD16" i="3"/>
  <c r="AF15" i="3"/>
  <c r="AG15" i="3" s="1"/>
  <c r="AD15" i="3"/>
  <c r="AF14" i="3"/>
  <c r="AG14" i="3" s="1"/>
  <c r="AD14" i="3"/>
  <c r="AF13" i="3"/>
  <c r="AG13" i="3" s="1"/>
  <c r="AD13" i="3"/>
  <c r="AF12" i="3"/>
  <c r="AG12" i="3" s="1"/>
  <c r="AD12" i="3"/>
  <c r="AF11" i="3"/>
  <c r="AG11" i="3" s="1"/>
  <c r="AD11" i="3"/>
  <c r="AF10" i="3"/>
  <c r="AG10" i="3" s="1"/>
  <c r="AD10" i="3"/>
  <c r="AF9" i="3"/>
  <c r="AG9" i="3" s="1"/>
  <c r="AD9" i="3"/>
  <c r="AF8" i="3"/>
  <c r="AG8" i="3" s="1"/>
  <c r="AD8" i="3"/>
  <c r="AF7" i="3"/>
  <c r="AG7" i="3" s="1"/>
  <c r="AD7" i="3"/>
  <c r="AF6" i="3"/>
  <c r="I4" i="1" s="1"/>
  <c r="AD6" i="3"/>
  <c r="AG22" i="3" l="1"/>
  <c r="I37" i="1"/>
  <c r="I21" i="1"/>
  <c r="I33" i="1"/>
  <c r="I13" i="1"/>
  <c r="AG16" i="3"/>
  <c r="I29" i="1"/>
  <c r="I9" i="1"/>
  <c r="I25" i="1"/>
  <c r="I5" i="1"/>
  <c r="D38" i="1"/>
  <c r="D30" i="1"/>
  <c r="D22" i="1"/>
  <c r="I17" i="1"/>
  <c r="AG6" i="3"/>
  <c r="D37" i="1"/>
  <c r="D29" i="1"/>
  <c r="D21" i="1"/>
  <c r="I36" i="1"/>
  <c r="I32" i="1"/>
  <c r="I28" i="1"/>
  <c r="I24" i="1"/>
  <c r="I16" i="1"/>
  <c r="I12" i="1"/>
  <c r="I8" i="1"/>
  <c r="D32" i="1"/>
  <c r="D28" i="1"/>
  <c r="D24" i="1"/>
  <c r="D20" i="1"/>
  <c r="I35" i="1"/>
  <c r="I31" i="1"/>
  <c r="I27" i="1"/>
  <c r="I23" i="1"/>
  <c r="I19" i="1"/>
  <c r="I15" i="1"/>
  <c r="I11" i="1"/>
  <c r="I7" i="1"/>
  <c r="D31" i="1"/>
  <c r="D23" i="1"/>
  <c r="D19" i="1"/>
  <c r="I38" i="1"/>
  <c r="I34" i="1"/>
  <c r="I30" i="1"/>
  <c r="I26" i="1"/>
  <c r="I22" i="1"/>
  <c r="I18" i="1"/>
  <c r="I10" i="1"/>
  <c r="I6" i="1"/>
  <c r="X36" i="3"/>
  <c r="Z36" i="3"/>
  <c r="AA36" i="3" s="1"/>
  <c r="L36" i="3"/>
  <c r="O36" i="3"/>
  <c r="R36" i="3"/>
  <c r="T36" i="3"/>
  <c r="U36" i="3" s="1"/>
  <c r="AJ36" i="3"/>
  <c r="J34" i="1"/>
  <c r="AP36" i="3"/>
  <c r="K34" i="1"/>
  <c r="X37" i="3"/>
  <c r="Z37" i="3"/>
  <c r="AA37" i="3" s="1"/>
  <c r="L37" i="3"/>
  <c r="O37" i="3"/>
  <c r="R37" i="3"/>
  <c r="T37" i="3"/>
  <c r="F35" i="1" s="1"/>
  <c r="AJ37" i="3"/>
  <c r="AM37" i="3"/>
  <c r="AP37" i="3"/>
  <c r="K35" i="1"/>
  <c r="AS37" i="3"/>
  <c r="X38" i="3"/>
  <c r="Z38" i="3"/>
  <c r="H36" i="1" s="1"/>
  <c r="L38" i="3"/>
  <c r="E36" i="1"/>
  <c r="R38" i="3"/>
  <c r="T38" i="3"/>
  <c r="U38" i="3" s="1"/>
  <c r="AJ38" i="3"/>
  <c r="AM38" i="3"/>
  <c r="AP38" i="3"/>
  <c r="K36" i="1"/>
  <c r="X39" i="3"/>
  <c r="Z39" i="3"/>
  <c r="AA39" i="3" s="1"/>
  <c r="L39" i="3"/>
  <c r="E37" i="1"/>
  <c r="O39" i="3"/>
  <c r="R39" i="3"/>
  <c r="T39" i="3"/>
  <c r="U39" i="3" s="1"/>
  <c r="AJ39" i="3"/>
  <c r="J37" i="1"/>
  <c r="AM39" i="3"/>
  <c r="AP39" i="3"/>
  <c r="K37" i="1"/>
  <c r="X40" i="3"/>
  <c r="Z40" i="3"/>
  <c r="AA40" i="3" s="1"/>
  <c r="L40" i="3"/>
  <c r="O40" i="3"/>
  <c r="R40" i="3"/>
  <c r="T40" i="3"/>
  <c r="U40" i="3" s="1"/>
  <c r="AJ40" i="3"/>
  <c r="J38" i="1"/>
  <c r="AP40" i="3"/>
  <c r="K38" i="1"/>
  <c r="L37" i="1" l="1"/>
  <c r="AS39" i="3"/>
  <c r="O38" i="3"/>
  <c r="AA38" i="3"/>
  <c r="AM40" i="3"/>
  <c r="AS38" i="3"/>
  <c r="F37" i="1"/>
  <c r="E38" i="1"/>
  <c r="AS36" i="3"/>
  <c r="AS40" i="3"/>
  <c r="F38" i="1"/>
  <c r="F36" i="1"/>
  <c r="J36" i="1"/>
  <c r="E34" i="1"/>
  <c r="H38" i="1"/>
  <c r="E35" i="1"/>
  <c r="L35" i="1" s="1"/>
  <c r="U37" i="3"/>
  <c r="H37" i="1"/>
  <c r="H35" i="1"/>
  <c r="H34" i="1"/>
  <c r="F34" i="1"/>
  <c r="J35" i="1"/>
  <c r="AM36" i="3"/>
  <c r="L36" i="1" l="1"/>
  <c r="L34" i="1"/>
  <c r="L38" i="1"/>
  <c r="H7" i="2"/>
  <c r="G5" i="1" s="1"/>
  <c r="H8" i="2"/>
  <c r="G6" i="1" s="1"/>
  <c r="H9" i="2"/>
  <c r="G7" i="1" s="1"/>
  <c r="H10" i="2"/>
  <c r="G8" i="1" s="1"/>
  <c r="H11" i="2"/>
  <c r="G9" i="1" s="1"/>
  <c r="H12" i="2"/>
  <c r="G10" i="1" s="1"/>
  <c r="H13" i="2"/>
  <c r="G11" i="1" s="1"/>
  <c r="H14" i="2"/>
  <c r="G12" i="1" s="1"/>
  <c r="H15" i="2"/>
  <c r="G13" i="1" s="1"/>
  <c r="H16" i="2"/>
  <c r="G14" i="1" s="1"/>
  <c r="H17" i="2"/>
  <c r="G15" i="1" s="1"/>
  <c r="H18" i="2"/>
  <c r="G16" i="1" s="1"/>
  <c r="H19" i="2"/>
  <c r="G17" i="1" s="1"/>
  <c r="H20" i="2"/>
  <c r="G18" i="1" s="1"/>
  <c r="H21" i="2"/>
  <c r="G19" i="1" s="1"/>
  <c r="H22" i="2"/>
  <c r="H23" i="2"/>
  <c r="G21" i="1" s="1"/>
  <c r="H24" i="2"/>
  <c r="G22" i="1" s="1"/>
  <c r="H25" i="2"/>
  <c r="G23" i="1" s="1"/>
  <c r="H26" i="2"/>
  <c r="G24" i="1" s="1"/>
  <c r="H27" i="2"/>
  <c r="G25" i="1" s="1"/>
  <c r="H28" i="2"/>
  <c r="G26" i="1" s="1"/>
  <c r="H29" i="2"/>
  <c r="G27" i="1" s="1"/>
  <c r="H30" i="2"/>
  <c r="G28" i="1" s="1"/>
  <c r="H31" i="2"/>
  <c r="G29" i="1" s="1"/>
  <c r="H32" i="2"/>
  <c r="G30" i="1" s="1"/>
  <c r="H33" i="2"/>
  <c r="G31" i="1" s="1"/>
  <c r="G32" i="1"/>
  <c r="H6" i="2"/>
  <c r="G4" i="1" s="1"/>
  <c r="K7" i="1"/>
  <c r="K8" i="1"/>
  <c r="K11" i="1"/>
  <c r="K12" i="1"/>
  <c r="K14" i="1"/>
  <c r="K16" i="1"/>
  <c r="K18" i="1"/>
  <c r="K19" i="1"/>
  <c r="K20" i="1"/>
  <c r="K23" i="1"/>
  <c r="K24" i="1"/>
  <c r="K27" i="1"/>
  <c r="K28" i="1"/>
  <c r="AP9" i="3"/>
  <c r="J8" i="1"/>
  <c r="J10" i="1"/>
  <c r="J11" i="1"/>
  <c r="J12" i="1"/>
  <c r="J13" i="1"/>
  <c r="J14" i="1"/>
  <c r="J15" i="1"/>
  <c r="J16" i="1"/>
  <c r="J17" i="1"/>
  <c r="J18" i="1"/>
  <c r="J19" i="1"/>
  <c r="J24" i="1"/>
  <c r="J26" i="1"/>
  <c r="J27" i="1"/>
  <c r="J28" i="1"/>
  <c r="J29" i="1"/>
  <c r="T9" i="3"/>
  <c r="F7" i="1" s="1"/>
  <c r="T10" i="3"/>
  <c r="F8" i="1" s="1"/>
  <c r="T11" i="3"/>
  <c r="T12" i="3"/>
  <c r="T13" i="3"/>
  <c r="F11" i="1" s="1"/>
  <c r="T14" i="3"/>
  <c r="F12" i="1" s="1"/>
  <c r="T15" i="3"/>
  <c r="F13" i="1" s="1"/>
  <c r="T16" i="3"/>
  <c r="F14" i="1" s="1"/>
  <c r="T17" i="3"/>
  <c r="T18" i="3"/>
  <c r="T19" i="3"/>
  <c r="F17" i="1" s="1"/>
  <c r="T20" i="3"/>
  <c r="F18" i="1" s="1"/>
  <c r="T21" i="3"/>
  <c r="F19" i="1" s="1"/>
  <c r="T22" i="3"/>
  <c r="T23" i="3"/>
  <c r="T24" i="3"/>
  <c r="F22" i="1" s="1"/>
  <c r="T25" i="3"/>
  <c r="F23" i="1" s="1"/>
  <c r="T26" i="3"/>
  <c r="F24" i="1" s="1"/>
  <c r="T27" i="3"/>
  <c r="T28" i="3"/>
  <c r="T29" i="3"/>
  <c r="F27" i="1" s="1"/>
  <c r="T30" i="3"/>
  <c r="F28" i="1" s="1"/>
  <c r="T31" i="3"/>
  <c r="T32" i="3"/>
  <c r="F30" i="1" s="1"/>
  <c r="T33" i="3"/>
  <c r="R9" i="3"/>
  <c r="E5" i="1"/>
  <c r="E7" i="1"/>
  <c r="E8" i="1"/>
  <c r="E9" i="1"/>
  <c r="E10" i="1"/>
  <c r="E11" i="1"/>
  <c r="E12" i="1"/>
  <c r="E14" i="1"/>
  <c r="E15" i="1"/>
  <c r="E16" i="1"/>
  <c r="E17" i="1"/>
  <c r="E19" i="1"/>
  <c r="E20" i="1"/>
  <c r="E22" i="1"/>
  <c r="E23" i="1"/>
  <c r="E24" i="1"/>
  <c r="E25" i="1"/>
  <c r="E26" i="1"/>
  <c r="E27" i="1"/>
  <c r="E28" i="1"/>
  <c r="E30" i="1"/>
  <c r="E32" i="1"/>
  <c r="E33" i="1"/>
  <c r="Z9" i="3"/>
  <c r="Z10" i="3"/>
  <c r="Z11" i="3"/>
  <c r="H9" i="1" s="1"/>
  <c r="Z12" i="3"/>
  <c r="H10" i="1" s="1"/>
  <c r="Z13" i="3"/>
  <c r="H11" i="1" s="1"/>
  <c r="Z14" i="3"/>
  <c r="Z15" i="3"/>
  <c r="H13" i="1" s="1"/>
  <c r="Z16" i="3"/>
  <c r="H14" i="1" s="1"/>
  <c r="Z17" i="3"/>
  <c r="H15" i="1" s="1"/>
  <c r="Z18" i="3"/>
  <c r="H16" i="1" s="1"/>
  <c r="Z19" i="3"/>
  <c r="H17" i="1" s="1"/>
  <c r="Z20" i="3"/>
  <c r="H18" i="1" s="1"/>
  <c r="Z21" i="3"/>
  <c r="Z22" i="3"/>
  <c r="Z23" i="3"/>
  <c r="H21" i="1" s="1"/>
  <c r="Z24" i="3"/>
  <c r="Z25" i="3"/>
  <c r="Z26" i="3"/>
  <c r="Z27" i="3"/>
  <c r="H25" i="1" s="1"/>
  <c r="Z28" i="3"/>
  <c r="H26" i="1" s="1"/>
  <c r="Z29" i="3"/>
  <c r="H27" i="1" s="1"/>
  <c r="Z30" i="3"/>
  <c r="Z31" i="3"/>
  <c r="H29" i="1" s="1"/>
  <c r="Z32" i="3"/>
  <c r="H30" i="1" s="1"/>
  <c r="Z33" i="3"/>
  <c r="H31" i="1" s="1"/>
  <c r="Z34" i="3"/>
  <c r="H32" i="1" s="1"/>
  <c r="Z35" i="3"/>
  <c r="H33" i="1" s="1"/>
  <c r="Z6" i="3"/>
  <c r="H4" i="1" s="1"/>
  <c r="Z7" i="3"/>
  <c r="H5" i="1" s="1"/>
  <c r="Z8" i="3"/>
  <c r="H6" i="1" s="1"/>
  <c r="AP35" i="3"/>
  <c r="AP34" i="3"/>
  <c r="AP33" i="3"/>
  <c r="AP32" i="3"/>
  <c r="AP31" i="3"/>
  <c r="AP30" i="3"/>
  <c r="AS29" i="3"/>
  <c r="AP29" i="3"/>
  <c r="AP28" i="3"/>
  <c r="AP27" i="3"/>
  <c r="AP26" i="3"/>
  <c r="AP25" i="3"/>
  <c r="AP24" i="3"/>
  <c r="AP23" i="3"/>
  <c r="AS22" i="3"/>
  <c r="AP22" i="3"/>
  <c r="AP21" i="3"/>
  <c r="AS20" i="3"/>
  <c r="AP20" i="3"/>
  <c r="AP19" i="3"/>
  <c r="AP18" i="3"/>
  <c r="AP17" i="3"/>
  <c r="AS16" i="3"/>
  <c r="AP16" i="3"/>
  <c r="AP15" i="3"/>
  <c r="AP14" i="3"/>
  <c r="AS13" i="3"/>
  <c r="AP13" i="3"/>
  <c r="AP12" i="3"/>
  <c r="AP11" i="3"/>
  <c r="AP10" i="3"/>
  <c r="AP8" i="3"/>
  <c r="AP7" i="3"/>
  <c r="AP6" i="3"/>
  <c r="AJ35" i="3"/>
  <c r="AJ34" i="3"/>
  <c r="AJ33" i="3"/>
  <c r="AJ32" i="3"/>
  <c r="AJ31" i="3"/>
  <c r="AJ30" i="3"/>
  <c r="AM29" i="3"/>
  <c r="AJ29" i="3"/>
  <c r="AM28" i="3"/>
  <c r="AJ28" i="3"/>
  <c r="AJ27" i="3"/>
  <c r="AM26" i="3"/>
  <c r="AJ26" i="3"/>
  <c r="AJ25" i="3"/>
  <c r="AJ24" i="3"/>
  <c r="AJ23" i="3"/>
  <c r="AJ22" i="3"/>
  <c r="AM21" i="3"/>
  <c r="AJ21" i="3"/>
  <c r="AJ20" i="3"/>
  <c r="AJ19" i="3"/>
  <c r="AM18" i="3"/>
  <c r="AJ18" i="3"/>
  <c r="AJ17" i="3"/>
  <c r="AJ16" i="3"/>
  <c r="AJ15" i="3"/>
  <c r="AJ14" i="3"/>
  <c r="AM13" i="3"/>
  <c r="AJ13" i="3"/>
  <c r="AM12" i="3"/>
  <c r="AJ12" i="3"/>
  <c r="AJ11" i="3"/>
  <c r="AJ10" i="3"/>
  <c r="AJ9" i="3"/>
  <c r="AJ8" i="3"/>
  <c r="AJ7" i="3"/>
  <c r="AJ6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O9" i="3"/>
  <c r="O14" i="3"/>
  <c r="O22" i="3"/>
  <c r="O24" i="3"/>
  <c r="O26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T35" i="3"/>
  <c r="R35" i="3"/>
  <c r="O35" i="3"/>
  <c r="X35" i="3"/>
  <c r="T34" i="3"/>
  <c r="R34" i="3"/>
  <c r="X34" i="3"/>
  <c r="R33" i="3"/>
  <c r="X33" i="3"/>
  <c r="R32" i="3"/>
  <c r="X32" i="3"/>
  <c r="R31" i="3"/>
  <c r="X31" i="3"/>
  <c r="R30" i="3"/>
  <c r="O30" i="3"/>
  <c r="X30" i="3"/>
  <c r="U29" i="3"/>
  <c r="R29" i="3"/>
  <c r="X29" i="3"/>
  <c r="R28" i="3"/>
  <c r="X28" i="3"/>
  <c r="X27" i="3"/>
  <c r="X26" i="3"/>
  <c r="O25" i="3"/>
  <c r="X25" i="3"/>
  <c r="X24" i="3"/>
  <c r="X23" i="3"/>
  <c r="X22" i="3"/>
  <c r="O21" i="3"/>
  <c r="X21" i="3"/>
  <c r="X20" i="3"/>
  <c r="O19" i="3"/>
  <c r="X19" i="3"/>
  <c r="X18" i="3"/>
  <c r="O17" i="3"/>
  <c r="X17" i="3"/>
  <c r="X16" i="3"/>
  <c r="X15" i="3"/>
  <c r="X14" i="3"/>
  <c r="X13" i="3"/>
  <c r="X12" i="3"/>
  <c r="R11" i="3"/>
  <c r="X11" i="3"/>
  <c r="R10" i="3"/>
  <c r="O10" i="3"/>
  <c r="X10" i="3"/>
  <c r="X9" i="3"/>
  <c r="T8" i="3"/>
  <c r="R8" i="3"/>
  <c r="L8" i="3"/>
  <c r="X8" i="3"/>
  <c r="T7" i="3"/>
  <c r="R7" i="3"/>
  <c r="L7" i="3"/>
  <c r="X7" i="3"/>
  <c r="T6" i="3"/>
  <c r="R6" i="3"/>
  <c r="L6" i="3"/>
  <c r="X6" i="3"/>
  <c r="I23" i="2"/>
  <c r="I24" i="2"/>
  <c r="I27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44" i="2"/>
  <c r="F6" i="2"/>
  <c r="F7" i="2"/>
  <c r="F8" i="2"/>
  <c r="I19" i="2"/>
  <c r="F36" i="2"/>
  <c r="H36" i="2"/>
  <c r="F37" i="2"/>
  <c r="H37" i="2"/>
  <c r="I37" i="2" s="1"/>
  <c r="F38" i="2"/>
  <c r="H38" i="2"/>
  <c r="I38" i="2" s="1"/>
  <c r="F39" i="2"/>
  <c r="H39" i="2"/>
  <c r="I39" i="2" s="1"/>
  <c r="F40" i="2"/>
  <c r="H40" i="2"/>
  <c r="I40" i="2" s="1"/>
  <c r="F41" i="2"/>
  <c r="H41" i="2"/>
  <c r="I41" i="2" s="1"/>
  <c r="F42" i="2"/>
  <c r="H42" i="2"/>
  <c r="F43" i="2"/>
  <c r="H43" i="2"/>
  <c r="H44" i="2"/>
  <c r="I44" i="2" s="1"/>
  <c r="I31" i="2"/>
  <c r="L27" i="1" l="1"/>
  <c r="L14" i="1"/>
  <c r="L15" i="1"/>
  <c r="L19" i="1"/>
  <c r="L11" i="1"/>
  <c r="I12" i="2"/>
  <c r="I33" i="2"/>
  <c r="I28" i="2"/>
  <c r="AA8" i="3"/>
  <c r="I13" i="2"/>
  <c r="U21" i="3"/>
  <c r="U13" i="3"/>
  <c r="I14" i="2"/>
  <c r="I30" i="2"/>
  <c r="I22" i="2"/>
  <c r="G20" i="1"/>
  <c r="I26" i="2"/>
  <c r="I29" i="2"/>
  <c r="I21" i="2"/>
  <c r="I9" i="2"/>
  <c r="U15" i="3"/>
  <c r="AA15" i="3"/>
  <c r="AA35" i="3"/>
  <c r="AA11" i="3"/>
  <c r="U20" i="3"/>
  <c r="AA31" i="3"/>
  <c r="U32" i="3"/>
  <c r="AA19" i="3"/>
  <c r="AA20" i="3"/>
  <c r="AA13" i="3"/>
  <c r="U30" i="3"/>
  <c r="U10" i="3"/>
  <c r="U26" i="3"/>
  <c r="U14" i="3"/>
  <c r="AA33" i="3"/>
  <c r="U25" i="3"/>
  <c r="AM16" i="3"/>
  <c r="AA12" i="3"/>
  <c r="AM19" i="3"/>
  <c r="AM30" i="3"/>
  <c r="AS21" i="3"/>
  <c r="O32" i="3"/>
  <c r="AS10" i="3"/>
  <c r="AA6" i="3"/>
  <c r="U16" i="3"/>
  <c r="AS25" i="3"/>
  <c r="AA32" i="3"/>
  <c r="AM14" i="3"/>
  <c r="AS26" i="3"/>
  <c r="AA7" i="3"/>
  <c r="AM8" i="3"/>
  <c r="J6" i="1"/>
  <c r="U23" i="3"/>
  <c r="F21" i="1"/>
  <c r="U19" i="3"/>
  <c r="AA27" i="3"/>
  <c r="O18" i="3"/>
  <c r="AS6" i="3"/>
  <c r="K4" i="1"/>
  <c r="U22" i="3"/>
  <c r="F20" i="1"/>
  <c r="AM35" i="3"/>
  <c r="J33" i="1"/>
  <c r="AS35" i="3"/>
  <c r="K33" i="1"/>
  <c r="AA30" i="3"/>
  <c r="H28" i="1"/>
  <c r="L28" i="1" s="1"/>
  <c r="AA14" i="3"/>
  <c r="H12" i="1"/>
  <c r="L12" i="1" s="1"/>
  <c r="AS34" i="3"/>
  <c r="K32" i="1"/>
  <c r="U7" i="3"/>
  <c r="F5" i="1"/>
  <c r="U9" i="3"/>
  <c r="AS24" i="3"/>
  <c r="K22" i="1"/>
  <c r="AM17" i="3"/>
  <c r="AS23" i="3"/>
  <c r="K21" i="1"/>
  <c r="O16" i="3"/>
  <c r="O28" i="3"/>
  <c r="AM10" i="3"/>
  <c r="AS7" i="3"/>
  <c r="K5" i="1"/>
  <c r="AS18" i="3"/>
  <c r="O8" i="3"/>
  <c r="E6" i="1"/>
  <c r="U35" i="3"/>
  <c r="F33" i="1"/>
  <c r="L33" i="1" s="1"/>
  <c r="O13" i="3"/>
  <c r="O23" i="3"/>
  <c r="E21" i="1"/>
  <c r="AM20" i="3"/>
  <c r="AS30" i="3"/>
  <c r="AA26" i="3"/>
  <c r="H24" i="1"/>
  <c r="L24" i="1" s="1"/>
  <c r="AA10" i="3"/>
  <c r="H8" i="1"/>
  <c r="L8" i="1" s="1"/>
  <c r="U33" i="3"/>
  <c r="F31" i="1"/>
  <c r="U17" i="3"/>
  <c r="F15" i="1"/>
  <c r="AM25" i="3"/>
  <c r="J23" i="1"/>
  <c r="L23" i="1" s="1"/>
  <c r="AM9" i="3"/>
  <c r="J7" i="1"/>
  <c r="L7" i="1" s="1"/>
  <c r="AS17" i="3"/>
  <c r="K15" i="1"/>
  <c r="AM27" i="3"/>
  <c r="J25" i="1"/>
  <c r="AS19" i="3"/>
  <c r="K17" i="1"/>
  <c r="L17" i="1" s="1"/>
  <c r="O6" i="3"/>
  <c r="E4" i="1"/>
  <c r="AA16" i="3"/>
  <c r="AA34" i="3"/>
  <c r="AM31" i="3"/>
  <c r="AA25" i="3"/>
  <c r="H23" i="1"/>
  <c r="AA9" i="3"/>
  <c r="H7" i="1"/>
  <c r="O20" i="3"/>
  <c r="E18" i="1"/>
  <c r="L18" i="1" s="1"/>
  <c r="AM24" i="3"/>
  <c r="J22" i="1"/>
  <c r="AM11" i="3"/>
  <c r="J9" i="1"/>
  <c r="O12" i="3"/>
  <c r="AS8" i="3"/>
  <c r="K6" i="1"/>
  <c r="U18" i="3"/>
  <c r="F16" i="1"/>
  <c r="L16" i="1" s="1"/>
  <c r="U24" i="3"/>
  <c r="AS31" i="3"/>
  <c r="K29" i="1"/>
  <c r="AA29" i="3"/>
  <c r="AA24" i="3"/>
  <c r="H22" i="1"/>
  <c r="U31" i="3"/>
  <c r="F29" i="1"/>
  <c r="AM23" i="3"/>
  <c r="J21" i="1"/>
  <c r="AS9" i="3"/>
  <c r="AS15" i="3"/>
  <c r="K13" i="1"/>
  <c r="U6" i="3"/>
  <c r="F4" i="1"/>
  <c r="AM32" i="3"/>
  <c r="J30" i="1"/>
  <c r="AA28" i="3"/>
  <c r="AM22" i="3"/>
  <c r="J20" i="1"/>
  <c r="AA17" i="3"/>
  <c r="AA23" i="3"/>
  <c r="O34" i="3"/>
  <c r="AS32" i="3"/>
  <c r="K30" i="1"/>
  <c r="AA22" i="3"/>
  <c r="H20" i="1"/>
  <c r="O33" i="3"/>
  <c r="E31" i="1"/>
  <c r="U34" i="3"/>
  <c r="F32" i="1"/>
  <c r="AM33" i="3"/>
  <c r="J31" i="1"/>
  <c r="AA21" i="3"/>
  <c r="H19" i="1"/>
  <c r="O29" i="3"/>
  <c r="AM6" i="3"/>
  <c r="J4" i="1"/>
  <c r="AM15" i="3"/>
  <c r="AS33" i="3"/>
  <c r="K31" i="1"/>
  <c r="O31" i="3"/>
  <c r="E29" i="1"/>
  <c r="O15" i="3"/>
  <c r="E13" i="1"/>
  <c r="L13" i="1" s="1"/>
  <c r="U27" i="3"/>
  <c r="F25" i="1"/>
  <c r="U11" i="3"/>
  <c r="F9" i="1"/>
  <c r="AS27" i="3"/>
  <c r="K25" i="1"/>
  <c r="AS11" i="3"/>
  <c r="K9" i="1"/>
  <c r="AM7" i="3"/>
  <c r="J5" i="1"/>
  <c r="U8" i="3"/>
  <c r="F6" i="1"/>
  <c r="U28" i="3"/>
  <c r="F26" i="1"/>
  <c r="U12" i="3"/>
  <c r="F10" i="1"/>
  <c r="AS28" i="3"/>
  <c r="K26" i="1"/>
  <c r="AS12" i="3"/>
  <c r="K10" i="1"/>
  <c r="O11" i="3"/>
  <c r="O7" i="3"/>
  <c r="AA18" i="3"/>
  <c r="O27" i="3"/>
  <c r="AM34" i="3"/>
  <c r="J32" i="1"/>
  <c r="AS14" i="3"/>
  <c r="I20" i="2"/>
  <c r="I18" i="2"/>
  <c r="I17" i="2"/>
  <c r="I32" i="2"/>
  <c r="I16" i="2"/>
  <c r="I15" i="2"/>
  <c r="I11" i="2"/>
  <c r="I10" i="2"/>
  <c r="I25" i="2"/>
  <c r="I8" i="2"/>
  <c r="N36" i="1"/>
  <c r="I7" i="2"/>
  <c r="I43" i="2"/>
  <c r="I36" i="2"/>
  <c r="I42" i="2"/>
  <c r="I6" i="2"/>
  <c r="L25" i="1" l="1"/>
  <c r="L9" i="1"/>
  <c r="L30" i="1"/>
  <c r="L26" i="1"/>
  <c r="L10" i="1"/>
  <c r="L21" i="1"/>
  <c r="L32" i="1"/>
  <c r="L22" i="1"/>
  <c r="N22" i="1" s="1"/>
  <c r="L31" i="1"/>
  <c r="L5" i="1"/>
  <c r="L20" i="1"/>
  <c r="L29" i="1"/>
  <c r="N29" i="1" s="1"/>
  <c r="L6" i="1"/>
  <c r="L4" i="1"/>
  <c r="N11" i="1"/>
  <c r="N10" i="1"/>
  <c r="N14" i="1"/>
  <c r="N33" i="1"/>
  <c r="N15" i="1"/>
  <c r="N9" i="1"/>
  <c r="N7" i="1"/>
  <c r="N21" i="1"/>
  <c r="N23" i="1"/>
  <c r="N18" i="1"/>
  <c r="N12" i="1"/>
  <c r="N24" i="1"/>
  <c r="N13" i="1"/>
  <c r="N8" i="1"/>
  <c r="N17" i="1"/>
  <c r="N28" i="1"/>
  <c r="N38" i="1"/>
  <c r="N16" i="1"/>
  <c r="N27" i="1"/>
  <c r="N35" i="1"/>
  <c r="N19" i="1"/>
  <c r="N34" i="1"/>
  <c r="N37" i="1"/>
  <c r="N31" i="1" l="1"/>
  <c r="N26" i="1"/>
  <c r="N30" i="1"/>
  <c r="N25" i="1"/>
  <c r="N5" i="1"/>
  <c r="N32" i="1"/>
  <c r="N20" i="1"/>
  <c r="N4" i="1"/>
  <c r="N6" i="1"/>
</calcChain>
</file>

<file path=xl/sharedStrings.xml><?xml version="1.0" encoding="utf-8"?>
<sst xmlns="http://schemas.openxmlformats.org/spreadsheetml/2006/main" count="411" uniqueCount="172">
  <si>
    <t>가루비누</t>
  </si>
  <si>
    <t>금월 가격</t>
  </si>
  <si>
    <t>돼지고기</t>
  </si>
  <si>
    <t>30㎝정도 500g 1마리</t>
  </si>
  <si>
    <t>백설표옥수수기름1.8ℓ</t>
  </si>
  <si>
    <t>코카콜라 PET병 1.8ℓ</t>
  </si>
  <si>
    <t>시원소주 360㎖ 1병</t>
  </si>
  <si>
    <t>칠성 PET병 1.5ℓ</t>
  </si>
  <si>
    <t>세탁용세제(가루형,3kg)</t>
  </si>
  <si>
    <t>백설표 중력분1등2.5㎏</t>
  </si>
  <si>
    <t>신라면 120g 1봉지</t>
  </si>
  <si>
    <t>부산우유 200㎖ 종이팩</t>
  </si>
  <si>
    <t>달걀</t>
  </si>
  <si>
    <t>닭고기</t>
  </si>
  <si>
    <t>쇠고기</t>
  </si>
  <si>
    <t>배추</t>
  </si>
  <si>
    <t>양파</t>
  </si>
  <si>
    <t>4주</t>
  </si>
  <si>
    <t>쌀</t>
  </si>
  <si>
    <t>배</t>
  </si>
  <si>
    <t>전월</t>
  </si>
  <si>
    <t>두부</t>
  </si>
  <si>
    <t>증감</t>
  </si>
  <si>
    <t>금월</t>
  </si>
  <si>
    <t>우유</t>
  </si>
  <si>
    <t>품목</t>
  </si>
  <si>
    <t>맥주</t>
  </si>
  <si>
    <t>설탕</t>
  </si>
  <si>
    <t>화장지</t>
  </si>
  <si>
    <t>2주</t>
  </si>
  <si>
    <t>연번</t>
  </si>
  <si>
    <t>대파</t>
  </si>
  <si>
    <t>사과</t>
  </si>
  <si>
    <t>콜라</t>
  </si>
  <si>
    <t>사이다</t>
  </si>
  <si>
    <t>라면</t>
  </si>
  <si>
    <t>참기름</t>
  </si>
  <si>
    <t>소주</t>
  </si>
  <si>
    <t>무</t>
  </si>
  <si>
    <t>식용유</t>
  </si>
  <si>
    <t>밀가루</t>
  </si>
  <si>
    <t>고등어</t>
  </si>
  <si>
    <t>(단위:원)</t>
  </si>
  <si>
    <t>금월평균</t>
  </si>
  <si>
    <t>육계 1.0㎏</t>
  </si>
  <si>
    <t>2.0㎏ 1개</t>
  </si>
  <si>
    <t>평균가격</t>
  </si>
  <si>
    <t>커피크림</t>
  </si>
  <si>
    <t>부엌용세제</t>
  </si>
  <si>
    <t>전월평균</t>
  </si>
  <si>
    <t>2.0㎏ 1포기</t>
  </si>
  <si>
    <t>1.0㎏-잎없는것</t>
  </si>
  <si>
    <t>1.0㎏(흙대파)</t>
  </si>
  <si>
    <t>조사규격 및 단위</t>
  </si>
  <si>
    <t>동서 500g 리필용</t>
  </si>
  <si>
    <t>오뚜기 320㎖ 1병</t>
  </si>
  <si>
    <t>전월대비
증감율</t>
  </si>
  <si>
    <t>정미포장미 20㎏</t>
  </si>
  <si>
    <t>하이트 500㎖ 1병</t>
  </si>
  <si>
    <t>백설표 정백당 1㎏</t>
  </si>
  <si>
    <t>전주대비
증감율</t>
  </si>
  <si>
    <t>크리넥스 30mX30롤</t>
    <phoneticPr fontId="29" type="noConversion"/>
  </si>
  <si>
    <t>코카콜라 PET병 1.8ℓ</t>
    <phoneticPr fontId="29" type="noConversion"/>
  </si>
  <si>
    <t>1㎏-잎없는것</t>
    <phoneticPr fontId="29" type="noConversion"/>
  </si>
  <si>
    <t>참그린1.2리터 1봉(리필용)</t>
    <phoneticPr fontId="29" type="noConversion"/>
  </si>
  <si>
    <t>믹스커피</t>
    <phoneticPr fontId="29" type="noConversion"/>
  </si>
  <si>
    <t>맥심모카골드 믹스커피(100p)</t>
    <phoneticPr fontId="29" type="noConversion"/>
  </si>
  <si>
    <t>감귤류</t>
    <phoneticPr fontId="29" type="noConversion"/>
  </si>
  <si>
    <t>감귤류</t>
    <phoneticPr fontId="29" type="noConversion"/>
  </si>
  <si>
    <t>대형마트별 주요생필품 가격조사표</t>
    <phoneticPr fontId="29" type="noConversion"/>
  </si>
  <si>
    <t>10kg</t>
    <phoneticPr fontId="29" type="noConversion"/>
  </si>
  <si>
    <t>□ 주요생필품 물가조사표(대형마트)</t>
    <phoneticPr fontId="29" type="noConversion"/>
  </si>
  <si>
    <t>일반미 20㎏</t>
    <phoneticPr fontId="29" type="noConversion"/>
  </si>
  <si>
    <t>1.0㎏ 1개</t>
    <phoneticPr fontId="29" type="noConversion"/>
  </si>
  <si>
    <t>갈치</t>
    <phoneticPr fontId="29" type="noConversion"/>
  </si>
  <si>
    <t>명태</t>
    <phoneticPr fontId="29" type="noConversion"/>
  </si>
  <si>
    <t>조기</t>
    <phoneticPr fontId="29" type="noConversion"/>
  </si>
  <si>
    <t>오징어</t>
    <phoneticPr fontId="29" type="noConversion"/>
  </si>
  <si>
    <t>김</t>
    <phoneticPr fontId="29" type="noConversion"/>
  </si>
  <si>
    <t>오이</t>
    <phoneticPr fontId="29" type="noConversion"/>
  </si>
  <si>
    <t>상추</t>
    <phoneticPr fontId="29" type="noConversion"/>
  </si>
  <si>
    <t>토마토</t>
    <phoneticPr fontId="29" type="noConversion"/>
  </si>
  <si>
    <t>콩나물</t>
    <phoneticPr fontId="29" type="noConversion"/>
  </si>
  <si>
    <t>100g</t>
    <phoneticPr fontId="29" type="noConversion"/>
  </si>
  <si>
    <t>300g 봉지</t>
    <phoneticPr fontId="29" type="noConversion"/>
  </si>
  <si>
    <t>1개</t>
    <phoneticPr fontId="29" type="noConversion"/>
  </si>
  <si>
    <t>70cm정도 1마리</t>
    <phoneticPr fontId="29" type="noConversion"/>
  </si>
  <si>
    <t>50cm정도 1마리</t>
    <phoneticPr fontId="29" type="noConversion"/>
  </si>
  <si>
    <t>20cm정도 10마리</t>
    <phoneticPr fontId="29" type="noConversion"/>
  </si>
  <si>
    <t>25cm정도 2마리</t>
    <phoneticPr fontId="29" type="noConversion"/>
  </si>
  <si>
    <t>1속</t>
    <phoneticPr fontId="29" type="noConversion"/>
  </si>
  <si>
    <t>홈마트(수성동)</t>
    <phoneticPr fontId="29" type="noConversion"/>
  </si>
  <si>
    <t>원스탑쇼핑몰(상동)</t>
    <phoneticPr fontId="29" type="noConversion"/>
  </si>
  <si>
    <t>하나마트(시기동)</t>
    <phoneticPr fontId="29" type="noConversion"/>
  </si>
  <si>
    <t>하나로마트 본점(연지동)</t>
    <phoneticPr fontId="29" type="noConversion"/>
  </si>
  <si>
    <t>롯데마트(농소동)</t>
    <phoneticPr fontId="29" type="noConversion"/>
  </si>
  <si>
    <t>샘고을시장</t>
    <phoneticPr fontId="29" type="noConversion"/>
  </si>
  <si>
    <t>신라면 120g 1봉지</t>
    <phoneticPr fontId="29" type="noConversion"/>
  </si>
  <si>
    <t>0.9ℓ 1병</t>
    <phoneticPr fontId="29" type="noConversion"/>
  </si>
  <si>
    <t>콩나물</t>
    <phoneticPr fontId="29" type="noConversion"/>
  </si>
  <si>
    <t>상추</t>
    <phoneticPr fontId="29" type="noConversion"/>
  </si>
  <si>
    <t>100g</t>
    <phoneticPr fontId="29" type="noConversion"/>
  </si>
  <si>
    <t>300g봉지</t>
    <phoneticPr fontId="29" type="noConversion"/>
  </si>
  <si>
    <t>오이</t>
    <phoneticPr fontId="29" type="noConversion"/>
  </si>
  <si>
    <t>1개</t>
    <phoneticPr fontId="29" type="noConversion"/>
  </si>
  <si>
    <t>토마토</t>
    <phoneticPr fontId="29" type="noConversion"/>
  </si>
  <si>
    <t>5kg</t>
    <phoneticPr fontId="29" type="noConversion"/>
  </si>
  <si>
    <t>갈치</t>
    <phoneticPr fontId="29" type="noConversion"/>
  </si>
  <si>
    <t>70cm정도 1마리</t>
    <phoneticPr fontId="29" type="noConversion"/>
  </si>
  <si>
    <t>명태</t>
    <phoneticPr fontId="29" type="noConversion"/>
  </si>
  <si>
    <t>50㎝정도 1마리</t>
    <phoneticPr fontId="29" type="noConversion"/>
  </si>
  <si>
    <t>조기</t>
    <phoneticPr fontId="29" type="noConversion"/>
  </si>
  <si>
    <t>20㎝정도 10마리</t>
    <phoneticPr fontId="29" type="noConversion"/>
  </si>
  <si>
    <t>오징어</t>
    <phoneticPr fontId="29" type="noConversion"/>
  </si>
  <si>
    <t>김</t>
    <phoneticPr fontId="29" type="noConversion"/>
  </si>
  <si>
    <t>1속</t>
    <phoneticPr fontId="29" type="noConversion"/>
  </si>
  <si>
    <t>서울우유 200㎖ 종이팩</t>
    <phoneticPr fontId="29" type="noConversion"/>
  </si>
  <si>
    <t>참이슬 360㎖ 1병</t>
    <phoneticPr fontId="29" type="noConversion"/>
  </si>
  <si>
    <t>홈마트</t>
    <phoneticPr fontId="29" type="noConversion"/>
  </si>
  <si>
    <t>원스탑쇼핑몰</t>
    <phoneticPr fontId="29" type="noConversion"/>
  </si>
  <si>
    <t>하나마트</t>
    <phoneticPr fontId="29" type="noConversion"/>
  </si>
  <si>
    <t>하나로마트</t>
    <phoneticPr fontId="29" type="noConversion"/>
  </si>
  <si>
    <t>롯데마트</t>
    <phoneticPr fontId="29" type="noConversion"/>
  </si>
  <si>
    <t>믹스커피</t>
    <phoneticPr fontId="29" type="noConversion"/>
  </si>
  <si>
    <t>우유</t>
    <phoneticPr fontId="29" type="noConversion"/>
  </si>
  <si>
    <t>소주</t>
    <phoneticPr fontId="29" type="noConversion"/>
  </si>
  <si>
    <t>맥주</t>
    <phoneticPr fontId="29" type="noConversion"/>
  </si>
  <si>
    <t>콜라</t>
    <phoneticPr fontId="29" type="noConversion"/>
  </si>
  <si>
    <t>사이다</t>
    <phoneticPr fontId="29" type="noConversion"/>
  </si>
  <si>
    <t>테라 500㎖ 1병</t>
    <phoneticPr fontId="29" type="noConversion"/>
  </si>
  <si>
    <t>맥심 모카골드마일드
커피믹스 100T</t>
    <phoneticPr fontId="29" type="noConversion"/>
  </si>
  <si>
    <t>□ 주요생필품 물가조사표(샘고을시장)</t>
    <phoneticPr fontId="29" type="noConversion"/>
  </si>
  <si>
    <t>2.0㎏ 1포기</t>
    <phoneticPr fontId="29" type="noConversion"/>
  </si>
  <si>
    <t>10개(상품)</t>
    <phoneticPr fontId="29" type="noConversion"/>
  </si>
  <si>
    <t>한우등심 1등급 100g</t>
    <phoneticPr fontId="29" type="noConversion"/>
  </si>
  <si>
    <t>삼겹살 100g</t>
    <phoneticPr fontId="29" type="noConversion"/>
  </si>
  <si>
    <t>신선란 또는 대란60g정도 한판</t>
    <phoneticPr fontId="29" type="noConversion"/>
  </si>
  <si>
    <t>백설표 중력분1등2.5㎏</t>
    <phoneticPr fontId="29" type="noConversion"/>
  </si>
  <si>
    <t>풀무원 1모</t>
    <phoneticPr fontId="29" type="noConversion"/>
  </si>
  <si>
    <t>진간장</t>
    <phoneticPr fontId="29" type="noConversion"/>
  </si>
  <si>
    <t>백설표 정백당 1㎏</t>
    <phoneticPr fontId="29" type="noConversion"/>
  </si>
  <si>
    <t>백설표 1.8ℓ 1병</t>
    <phoneticPr fontId="29" type="noConversion"/>
  </si>
  <si>
    <t>오뚜기 320㎖ 1병</t>
    <phoneticPr fontId="29" type="noConversion"/>
  </si>
  <si>
    <t>1모(국산)</t>
    <phoneticPr fontId="29" type="noConversion"/>
  </si>
  <si>
    <t>농부애마트(농소동)</t>
    <phoneticPr fontId="29" type="noConversion"/>
  </si>
  <si>
    <t>엘디마트(상동)</t>
    <phoneticPr fontId="29" type="noConversion"/>
  </si>
  <si>
    <t>엘디마트</t>
    <phoneticPr fontId="29" type="noConversion"/>
  </si>
  <si>
    <t>농부애마트</t>
    <phoneticPr fontId="29" type="noConversion"/>
  </si>
  <si>
    <t>300g정도 10개(상품)</t>
    <phoneticPr fontId="29" type="noConversion"/>
  </si>
  <si>
    <t>600g 정도 10개(상품)</t>
    <phoneticPr fontId="29" type="noConversion"/>
  </si>
  <si>
    <t>신선란 또는 대란 한판</t>
    <phoneticPr fontId="29" type="noConversion"/>
  </si>
  <si>
    <t>0.9ℓ 1병</t>
    <phoneticPr fontId="29" type="noConversion"/>
  </si>
  <si>
    <t>(단위:원)</t>
    <phoneticPr fontId="29" type="noConversion"/>
  </si>
  <si>
    <t>샘고을시장</t>
    <phoneticPr fontId="29" type="noConversion"/>
  </si>
  <si>
    <t>2주</t>
    <phoneticPr fontId="29" type="noConversion"/>
  </si>
  <si>
    <t>4주</t>
    <phoneticPr fontId="29" type="noConversion"/>
  </si>
  <si>
    <t>비고</t>
    <phoneticPr fontId="29" type="noConversion"/>
  </si>
  <si>
    <t>600g 정도 2개(상품)</t>
    <phoneticPr fontId="29" type="noConversion"/>
  </si>
  <si>
    <t>300g정도 2개(상품)</t>
    <phoneticPr fontId="29" type="noConversion"/>
  </si>
  <si>
    <t>신라면 멀티포장(5개)</t>
    <phoneticPr fontId="29" type="noConversion"/>
  </si>
  <si>
    <t>두부 300g 1모</t>
    <phoneticPr fontId="29" type="noConversion"/>
  </si>
  <si>
    <t>포장두부  1모</t>
    <phoneticPr fontId="29" type="noConversion"/>
  </si>
  <si>
    <t>2개(상품)</t>
    <phoneticPr fontId="29" type="noConversion"/>
  </si>
  <si>
    <t>샘표 860ml 1병</t>
    <phoneticPr fontId="29" type="noConversion"/>
  </si>
  <si>
    <t>칠성 PET병500㎖</t>
    <phoneticPr fontId="29" type="noConversion"/>
  </si>
  <si>
    <t>코카콜라 PET병 500㎖</t>
    <phoneticPr fontId="29" type="noConversion"/>
  </si>
  <si>
    <t>1마리</t>
    <phoneticPr fontId="29" type="noConversion"/>
  </si>
  <si>
    <t>10마리</t>
    <phoneticPr fontId="29" type="noConversion"/>
  </si>
  <si>
    <t>1마리</t>
    <phoneticPr fontId="29" type="noConversion"/>
  </si>
  <si>
    <t>2마리</t>
    <phoneticPr fontId="29" type="noConversion"/>
  </si>
  <si>
    <t>신라면 120g 5봉지1묶음</t>
    <phoneticPr fontId="29" type="noConversion"/>
  </si>
  <si>
    <t>25㎝정도 2마리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</si>
</sst>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_-* #,##0_-;\-* #,##0_-;_-* &quot;-&quot;??_-;_-@_-"/>
  </numFmts>
  <fonts count="35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8"/>
      <color indexed="54"/>
      <name val="맑은 고딕"/>
      <family val="3"/>
      <charset val="129"/>
    </font>
    <font>
      <b/>
      <sz val="15"/>
      <color indexed="54"/>
      <name val="맑은 고딕"/>
      <family val="3"/>
      <charset val="129"/>
    </font>
    <font>
      <b/>
      <sz val="13"/>
      <color indexed="54"/>
      <name val="맑은 고딕"/>
      <family val="3"/>
      <charset val="129"/>
    </font>
    <font>
      <b/>
      <sz val="11"/>
      <color indexed="54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4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2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20"/>
      <color indexed="8"/>
      <name val="HY견고딕"/>
      <family val="1"/>
      <charset val="129"/>
    </font>
    <font>
      <sz val="20"/>
      <color indexed="8"/>
      <name val="한컴바탕"/>
      <family val="1"/>
      <charset val="129"/>
    </font>
    <font>
      <b/>
      <sz val="9"/>
      <color indexed="8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sz val="20"/>
      <name val="HY견고딕"/>
      <family val="1"/>
      <charset val="129"/>
    </font>
    <font>
      <sz val="9"/>
      <name val="돋움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9" borderId="1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8" fillId="5" borderId="2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3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9" borderId="9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</cellStyleXfs>
  <cellXfs count="120">
    <xf numFmtId="0" fontId="0" fillId="0" borderId="0" xfId="0" applyNumberFormat="1">
      <alignment vertical="center"/>
    </xf>
    <xf numFmtId="0" fontId="18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19" fillId="0" borderId="0" xfId="0" applyNumberFormat="1" applyFont="1">
      <alignment vertical="center"/>
    </xf>
    <xf numFmtId="0" fontId="20" fillId="0" borderId="0" xfId="0" applyNumberFormat="1" applyFont="1" applyFill="1" applyBorder="1" applyAlignment="1" applyProtection="1">
      <alignment vertical="center"/>
    </xf>
    <xf numFmtId="0" fontId="21" fillId="0" borderId="0" xfId="0" applyNumberFormat="1" applyFont="1" applyFill="1" applyBorder="1" applyAlignment="1" applyProtection="1">
      <alignment horizontal="right" vertical="center"/>
    </xf>
    <xf numFmtId="0" fontId="22" fillId="0" borderId="10" xfId="0" applyNumberFormat="1" applyFont="1" applyFill="1" applyBorder="1" applyAlignment="1" applyProtection="1">
      <alignment horizontal="center" vertical="center"/>
    </xf>
    <xf numFmtId="0" fontId="22" fillId="0" borderId="10" xfId="0" applyNumberFormat="1" applyFont="1" applyFill="1" applyBorder="1" applyAlignment="1" applyProtection="1">
      <alignment horizontal="center" vertical="center" wrapText="1"/>
    </xf>
    <xf numFmtId="0" fontId="22" fillId="0" borderId="10" xfId="0" applyNumberFormat="1" applyFont="1" applyFill="1" applyBorder="1" applyAlignment="1" applyProtection="1">
      <alignment horizontal="left" vertical="center" shrinkToFit="1"/>
    </xf>
    <xf numFmtId="0" fontId="22" fillId="0" borderId="10" xfId="0" applyNumberFormat="1" applyFont="1" applyBorder="1" applyAlignment="1" applyProtection="1">
      <alignment horizontal="center" vertical="center" wrapText="1"/>
    </xf>
    <xf numFmtId="0" fontId="22" fillId="0" borderId="10" xfId="0" applyNumberFormat="1" applyFont="1" applyBorder="1" applyAlignment="1" applyProtection="1">
      <alignment horizontal="center" vertical="center"/>
    </xf>
    <xf numFmtId="0" fontId="18" fillId="0" borderId="0" xfId="0" applyNumberFormat="1" applyFont="1" applyFill="1" applyBorder="1" applyAlignment="1" applyProtection="1">
      <alignment vertical="center" shrinkToFit="1"/>
    </xf>
    <xf numFmtId="3" fontId="22" fillId="0" borderId="12" xfId="0" applyNumberFormat="1" applyFont="1" applyFill="1" applyBorder="1" applyAlignment="1" applyProtection="1">
      <alignment horizontal="right" vertical="center" shrinkToFit="1"/>
    </xf>
    <xf numFmtId="3" fontId="0" fillId="0" borderId="0" xfId="0" applyNumberFormat="1" applyFont="1" applyFill="1" applyBorder="1" applyAlignment="1" applyProtection="1">
      <alignment vertical="center" shrinkToFit="1"/>
    </xf>
    <xf numFmtId="176" fontId="22" fillId="0" borderId="12" xfId="0" applyNumberFormat="1" applyFont="1" applyFill="1" applyBorder="1" applyAlignment="1" applyProtection="1">
      <alignment horizontal="right" vertical="center" shrinkToFit="1"/>
    </xf>
    <xf numFmtId="3" fontId="18" fillId="0" borderId="0" xfId="0" applyNumberFormat="1" applyFont="1" applyFill="1" applyBorder="1" applyAlignment="1" applyProtection="1">
      <alignment vertical="center"/>
    </xf>
    <xf numFmtId="0" fontId="23" fillId="0" borderId="0" xfId="0" applyNumberFormat="1" applyFont="1">
      <alignment vertical="center"/>
    </xf>
    <xf numFmtId="0" fontId="23" fillId="0" borderId="0" xfId="0" applyNumberFormat="1" applyFont="1" applyFill="1" applyBorder="1" applyAlignment="1" applyProtection="1">
      <alignment vertical="center" shrinkToFit="1"/>
    </xf>
    <xf numFmtId="14" fontId="30" fillId="0" borderId="12" xfId="0" applyNumberFormat="1" applyFont="1" applyFill="1" applyBorder="1" applyAlignment="1" applyProtection="1">
      <alignment horizontal="center" vertical="center" shrinkToFit="1"/>
    </xf>
    <xf numFmtId="14" fontId="30" fillId="0" borderId="12" xfId="0" applyNumberFormat="1" applyFont="1" applyFill="1" applyBorder="1" applyAlignment="1" applyProtection="1">
      <alignment horizontal="center" vertical="center" wrapText="1"/>
    </xf>
    <xf numFmtId="14" fontId="30" fillId="0" borderId="10" xfId="0" applyNumberFormat="1" applyFont="1" applyFill="1" applyBorder="1" applyAlignment="1" applyProtection="1">
      <alignment horizontal="center" vertical="center" wrapText="1"/>
    </xf>
    <xf numFmtId="0" fontId="30" fillId="0" borderId="12" xfId="0" applyNumberFormat="1" applyFont="1" applyFill="1" applyBorder="1" applyAlignment="1" applyProtection="1">
      <alignment horizontal="center" vertical="center"/>
    </xf>
    <xf numFmtId="0" fontId="30" fillId="0" borderId="12" xfId="0" applyNumberFormat="1" applyFont="1" applyFill="1" applyBorder="1" applyAlignment="1" applyProtection="1">
      <alignment horizontal="center" vertical="center" wrapText="1"/>
    </xf>
    <xf numFmtId="0" fontId="25" fillId="0" borderId="0" xfId="0" applyNumberFormat="1" applyFont="1" applyFill="1" applyBorder="1" applyAlignment="1" applyProtection="1">
      <alignment vertical="center"/>
    </xf>
    <xf numFmtId="0" fontId="26" fillId="0" borderId="0" xfId="0" applyNumberFormat="1" applyFont="1" applyFill="1" applyBorder="1" applyAlignment="1" applyProtection="1">
      <alignment vertical="center"/>
    </xf>
    <xf numFmtId="0" fontId="18" fillId="0" borderId="0" xfId="0" applyNumberFormat="1" applyFont="1" applyFill="1">
      <alignment vertical="center"/>
    </xf>
    <xf numFmtId="0" fontId="0" fillId="0" borderId="0" xfId="0" applyNumberFormat="1" applyFont="1" applyFill="1">
      <alignment vertical="center"/>
    </xf>
    <xf numFmtId="14" fontId="30" fillId="18" borderId="12" xfId="0" applyNumberFormat="1" applyFont="1" applyFill="1" applyBorder="1" applyAlignment="1" applyProtection="1">
      <alignment horizontal="center" vertical="center" shrinkToFit="1"/>
    </xf>
    <xf numFmtId="14" fontId="30" fillId="18" borderId="12" xfId="0" applyNumberFormat="1" applyFont="1" applyFill="1" applyBorder="1" applyAlignment="1" applyProtection="1">
      <alignment horizontal="center" vertical="center" wrapText="1"/>
    </xf>
    <xf numFmtId="14" fontId="30" fillId="18" borderId="10" xfId="0" applyNumberFormat="1" applyFont="1" applyFill="1" applyBorder="1" applyAlignment="1" applyProtection="1">
      <alignment horizontal="center" vertical="center" wrapText="1"/>
    </xf>
    <xf numFmtId="0" fontId="30" fillId="18" borderId="12" xfId="0" applyNumberFormat="1" applyFont="1" applyFill="1" applyBorder="1" applyAlignment="1" applyProtection="1">
      <alignment horizontal="center" vertical="center"/>
    </xf>
    <xf numFmtId="0" fontId="30" fillId="18" borderId="12" xfId="0" applyNumberFormat="1" applyFont="1" applyFill="1" applyBorder="1" applyAlignment="1" applyProtection="1">
      <alignment horizontal="center" vertical="center" wrapText="1"/>
    </xf>
    <xf numFmtId="3" fontId="22" fillId="18" borderId="12" xfId="0" applyNumberFormat="1" applyFont="1" applyFill="1" applyBorder="1" applyAlignment="1" applyProtection="1">
      <alignment horizontal="right" vertical="center" shrinkToFit="1"/>
    </xf>
    <xf numFmtId="176" fontId="22" fillId="18" borderId="12" xfId="0" applyNumberFormat="1" applyFont="1" applyFill="1" applyBorder="1" applyAlignment="1" applyProtection="1">
      <alignment horizontal="right" vertical="center"/>
    </xf>
    <xf numFmtId="3" fontId="22" fillId="18" borderId="12" xfId="0" applyNumberFormat="1" applyFont="1" applyFill="1" applyBorder="1" applyAlignment="1" applyProtection="1">
      <alignment horizontal="right" vertical="center"/>
    </xf>
    <xf numFmtId="176" fontId="22" fillId="18" borderId="12" xfId="0" applyNumberFormat="1" applyFont="1" applyFill="1" applyBorder="1" applyAlignment="1" applyProtection="1">
      <alignment horizontal="right" vertical="center" shrinkToFit="1"/>
    </xf>
    <xf numFmtId="3" fontId="22" fillId="0" borderId="13" xfId="0" applyNumberFormat="1" applyFont="1" applyFill="1" applyBorder="1" applyAlignment="1" applyProtection="1">
      <alignment horizontal="right" vertical="center" shrinkToFit="1"/>
    </xf>
    <xf numFmtId="0" fontId="27" fillId="0" borderId="10" xfId="0" applyNumberFormat="1" applyFont="1" applyFill="1" applyBorder="1" applyAlignment="1" applyProtection="1">
      <alignment horizontal="center" vertical="center"/>
    </xf>
    <xf numFmtId="0" fontId="27" fillId="0" borderId="10" xfId="0" applyNumberFormat="1" applyFont="1" applyFill="1" applyBorder="1" applyAlignment="1" applyProtection="1">
      <alignment horizontal="center" vertical="center" wrapText="1"/>
    </xf>
    <xf numFmtId="0" fontId="27" fillId="0" borderId="10" xfId="0" applyNumberFormat="1" applyFont="1" applyBorder="1" applyAlignment="1" applyProtection="1">
      <alignment horizontal="center" vertical="center" wrapText="1"/>
    </xf>
    <xf numFmtId="0" fontId="31" fillId="0" borderId="10" xfId="0" applyNumberFormat="1" applyFont="1" applyFill="1" applyBorder="1" applyAlignment="1" applyProtection="1">
      <alignment horizontal="left" vertical="center" shrinkToFit="1"/>
    </xf>
    <xf numFmtId="3" fontId="31" fillId="18" borderId="12" xfId="0" applyNumberFormat="1" applyFont="1" applyFill="1" applyBorder="1" applyAlignment="1" applyProtection="1">
      <alignment horizontal="right" vertical="center"/>
    </xf>
    <xf numFmtId="0" fontId="32" fillId="0" borderId="10" xfId="0" applyNumberFormat="1" applyFont="1" applyBorder="1" applyAlignment="1" applyProtection="1">
      <alignment horizontal="center" vertical="center" wrapText="1"/>
    </xf>
    <xf numFmtId="0" fontId="27" fillId="0" borderId="19" xfId="0" applyNumberFormat="1" applyFont="1" applyFill="1" applyBorder="1" applyAlignment="1" applyProtection="1">
      <alignment horizontal="center" vertical="center" wrapText="1"/>
    </xf>
    <xf numFmtId="0" fontId="22" fillId="0" borderId="19" xfId="0" applyNumberFormat="1" applyFont="1" applyFill="1" applyBorder="1" applyAlignment="1" applyProtection="1">
      <alignment horizontal="center" vertical="center" wrapText="1"/>
    </xf>
    <xf numFmtId="0" fontId="22" fillId="0" borderId="19" xfId="0" applyNumberFormat="1" applyFont="1" applyFill="1" applyBorder="1" applyAlignment="1" applyProtection="1">
      <alignment horizontal="left" vertical="center" shrinkToFit="1"/>
    </xf>
    <xf numFmtId="0" fontId="31" fillId="0" borderId="10" xfId="0" applyNumberFormat="1" applyFont="1" applyFill="1" applyBorder="1" applyAlignment="1" applyProtection="1">
      <alignment horizontal="left" vertical="center" wrapText="1" shrinkToFit="1"/>
    </xf>
    <xf numFmtId="0" fontId="22" fillId="0" borderId="21" xfId="0" applyNumberFormat="1" applyFont="1" applyFill="1" applyBorder="1" applyAlignment="1" applyProtection="1">
      <alignment horizontal="center" vertical="center"/>
    </xf>
    <xf numFmtId="0" fontId="22" fillId="0" borderId="22" xfId="0" applyNumberFormat="1" applyFont="1" applyFill="1" applyBorder="1" applyAlignment="1" applyProtection="1">
      <alignment horizontal="center" vertical="center"/>
    </xf>
    <xf numFmtId="0" fontId="22" fillId="0" borderId="23" xfId="0" applyNumberFormat="1" applyFont="1" applyFill="1" applyBorder="1" applyAlignment="1" applyProtection="1">
      <alignment horizontal="center" vertical="center" wrapText="1"/>
    </xf>
    <xf numFmtId="0" fontId="22" fillId="0" borderId="23" xfId="0" applyNumberFormat="1" applyFont="1" applyFill="1" applyBorder="1" applyAlignment="1" applyProtection="1">
      <alignment horizontal="left" vertical="center" shrinkToFit="1"/>
    </xf>
    <xf numFmtId="3" fontId="22" fillId="0" borderId="23" xfId="0" applyNumberFormat="1" applyFont="1" applyFill="1" applyBorder="1" applyAlignment="1" applyProtection="1">
      <alignment horizontal="right" vertical="center" shrinkToFit="1"/>
    </xf>
    <xf numFmtId="3" fontId="22" fillId="0" borderId="24" xfId="0" applyNumberFormat="1" applyFont="1" applyFill="1" applyBorder="1" applyAlignment="1" applyProtection="1">
      <alignment horizontal="right" vertical="center" shrinkToFit="1"/>
    </xf>
    <xf numFmtId="0" fontId="22" fillId="0" borderId="26" xfId="0" applyNumberFormat="1" applyFont="1" applyFill="1" applyBorder="1" applyAlignment="1" applyProtection="1">
      <alignment horizontal="center" vertical="center"/>
    </xf>
    <xf numFmtId="3" fontId="22" fillId="0" borderId="11" xfId="0" applyNumberFormat="1" applyFont="1" applyFill="1" applyBorder="1" applyAlignment="1" applyProtection="1">
      <alignment horizontal="right" vertical="center" shrinkToFit="1"/>
    </xf>
    <xf numFmtId="3" fontId="22" fillId="0" borderId="16" xfId="0" applyNumberFormat="1" applyFont="1" applyFill="1" applyBorder="1" applyAlignment="1" applyProtection="1">
      <alignment horizontal="right" vertical="center" shrinkToFit="1"/>
    </xf>
    <xf numFmtId="0" fontId="22" fillId="0" borderId="27" xfId="0" applyNumberFormat="1" applyFont="1" applyFill="1" applyBorder="1" applyAlignment="1" applyProtection="1">
      <alignment horizontal="center" vertical="center"/>
    </xf>
    <xf numFmtId="0" fontId="22" fillId="0" borderId="28" xfId="0" applyNumberFormat="1" applyFont="1" applyFill="1" applyBorder="1" applyAlignment="1" applyProtection="1">
      <alignment horizontal="center" vertical="center"/>
    </xf>
    <xf numFmtId="14" fontId="22" fillId="0" borderId="28" xfId="0" applyNumberFormat="1" applyFont="1" applyFill="1" applyBorder="1" applyAlignment="1" applyProtection="1">
      <alignment horizontal="center" vertical="center" wrapText="1"/>
    </xf>
    <xf numFmtId="0" fontId="22" fillId="0" borderId="29" xfId="0" applyNumberFormat="1" applyFont="1" applyFill="1" applyBorder="1" applyAlignment="1" applyProtection="1">
      <alignment horizontal="center" vertical="center" wrapText="1"/>
    </xf>
    <xf numFmtId="0" fontId="10" fillId="18" borderId="25" xfId="0" applyNumberFormat="1" applyFont="1" applyFill="1" applyBorder="1" applyAlignment="1" applyProtection="1">
      <alignment horizontal="center" vertical="center"/>
    </xf>
    <xf numFmtId="0" fontId="10" fillId="0" borderId="30" xfId="0" applyNumberFormat="1" applyFont="1" applyFill="1" applyBorder="1" applyAlignment="1" applyProtection="1">
      <alignment horizontal="center" vertical="center"/>
    </xf>
    <xf numFmtId="0" fontId="10" fillId="0" borderId="31" xfId="0" applyNumberFormat="1" applyFont="1" applyBorder="1" applyAlignment="1">
      <alignment horizontal="center" vertical="center"/>
    </xf>
    <xf numFmtId="3" fontId="23" fillId="0" borderId="32" xfId="0" applyNumberFormat="1" applyFont="1" applyBorder="1">
      <alignment vertical="center"/>
    </xf>
    <xf numFmtId="3" fontId="23" fillId="0" borderId="33" xfId="0" applyNumberFormat="1" applyFont="1" applyBorder="1">
      <alignment vertical="center"/>
    </xf>
    <xf numFmtId="3" fontId="23" fillId="0" borderId="34" xfId="0" applyNumberFormat="1" applyFont="1" applyBorder="1">
      <alignment vertical="center"/>
    </xf>
    <xf numFmtId="0" fontId="22" fillId="0" borderId="0" xfId="0" applyNumberFormat="1" applyFont="1" applyAlignment="1">
      <alignment horizontal="right" vertical="center"/>
    </xf>
    <xf numFmtId="176" fontId="22" fillId="0" borderId="12" xfId="0" applyNumberFormat="1" applyFont="1" applyFill="1" applyBorder="1" applyAlignment="1" applyProtection="1">
      <alignment horizontal="right" vertical="center"/>
    </xf>
    <xf numFmtId="3" fontId="22" fillId="0" borderId="12" xfId="0" applyNumberFormat="1" applyFont="1" applyFill="1" applyBorder="1" applyAlignment="1" applyProtection="1">
      <alignment horizontal="right" vertical="center"/>
    </xf>
    <xf numFmtId="3" fontId="31" fillId="0" borderId="12" xfId="0" applyNumberFormat="1" applyFont="1" applyFill="1" applyBorder="1" applyAlignment="1" applyProtection="1">
      <alignment horizontal="right" vertical="center"/>
    </xf>
    <xf numFmtId="0" fontId="25" fillId="0" borderId="0" xfId="0" applyNumberFormat="1" applyFont="1" applyFill="1" applyBorder="1" applyAlignment="1" applyProtection="1">
      <alignment horizontal="left" vertical="center"/>
    </xf>
    <xf numFmtId="0" fontId="22" fillId="0" borderId="0" xfId="0" applyNumberFormat="1" applyFont="1" applyAlignment="1">
      <alignment vertical="center"/>
    </xf>
    <xf numFmtId="14" fontId="22" fillId="0" borderId="29" xfId="0" applyNumberFormat="1" applyFont="1" applyFill="1" applyBorder="1" applyAlignment="1" applyProtection="1">
      <alignment horizontal="center" vertical="center" wrapText="1"/>
    </xf>
    <xf numFmtId="41" fontId="25" fillId="0" borderId="0" xfId="42" applyFont="1" applyFill="1" applyBorder="1" applyAlignment="1" applyProtection="1">
      <alignment vertical="center"/>
    </xf>
    <xf numFmtId="41" fontId="22" fillId="0" borderId="0" xfId="42" applyFont="1" applyAlignment="1">
      <alignment vertical="center"/>
    </xf>
    <xf numFmtId="41" fontId="22" fillId="0" borderId="28" xfId="42" applyFont="1" applyFill="1" applyBorder="1" applyAlignment="1" applyProtection="1">
      <alignment horizontal="center" vertical="center"/>
    </xf>
    <xf numFmtId="41" fontId="22" fillId="0" borderId="35" xfId="42" applyFont="1" applyFill="1" applyBorder="1" applyAlignment="1" applyProtection="1">
      <alignment horizontal="right" vertical="center" shrinkToFit="1"/>
    </xf>
    <xf numFmtId="41" fontId="22" fillId="0" borderId="12" xfId="42" applyFont="1" applyFill="1" applyBorder="1" applyAlignment="1" applyProtection="1">
      <alignment horizontal="right" vertical="center" shrinkToFit="1"/>
    </xf>
    <xf numFmtId="41" fontId="22" fillId="0" borderId="23" xfId="42" applyFont="1" applyFill="1" applyBorder="1" applyAlignment="1" applyProtection="1">
      <alignment horizontal="right" vertical="center" shrinkToFit="1"/>
    </xf>
    <xf numFmtId="41" fontId="23" fillId="0" borderId="0" xfId="42" applyFont="1">
      <alignment vertical="center"/>
    </xf>
    <xf numFmtId="41" fontId="22" fillId="0" borderId="11" xfId="42" applyFont="1" applyFill="1" applyBorder="1" applyAlignment="1" applyProtection="1">
      <alignment horizontal="right" vertical="center" shrinkToFit="1"/>
    </xf>
    <xf numFmtId="177" fontId="24" fillId="18" borderId="20" xfId="0" applyNumberFormat="1" applyFont="1" applyFill="1" applyBorder="1" applyAlignment="1" applyProtection="1">
      <alignment vertical="center"/>
    </xf>
    <xf numFmtId="3" fontId="23" fillId="0" borderId="36" xfId="0" applyNumberFormat="1" applyFont="1" applyBorder="1">
      <alignment vertical="center"/>
    </xf>
    <xf numFmtId="41" fontId="22" fillId="0" borderId="44" xfId="42" applyFont="1" applyFill="1" applyBorder="1" applyAlignment="1" applyProtection="1">
      <alignment horizontal="center" vertical="center"/>
    </xf>
    <xf numFmtId="14" fontId="22" fillId="0" borderId="44" xfId="0" applyNumberFormat="1" applyFont="1" applyFill="1" applyBorder="1" applyAlignment="1" applyProtection="1">
      <alignment horizontal="center" vertical="center" wrapText="1"/>
    </xf>
    <xf numFmtId="0" fontId="22" fillId="0" borderId="44" xfId="0" applyNumberFormat="1" applyFont="1" applyFill="1" applyBorder="1" applyAlignment="1" applyProtection="1">
      <alignment horizontal="center" vertical="center" wrapText="1"/>
    </xf>
    <xf numFmtId="0" fontId="33" fillId="0" borderId="0" xfId="0" applyNumberFormat="1" applyFont="1" applyFill="1" applyBorder="1" applyAlignment="1" applyProtection="1">
      <alignment vertical="center"/>
    </xf>
    <xf numFmtId="0" fontId="30" fillId="0" borderId="0" xfId="0" applyNumberFormat="1" applyFont="1" applyAlignment="1">
      <alignment vertical="center"/>
    </xf>
    <xf numFmtId="14" fontId="30" fillId="0" borderId="44" xfId="0" applyNumberFormat="1" applyFont="1" applyFill="1" applyBorder="1" applyAlignment="1" applyProtection="1">
      <alignment horizontal="center" vertical="center" wrapText="1"/>
    </xf>
    <xf numFmtId="0" fontId="34" fillId="0" borderId="0" xfId="0" applyNumberFormat="1" applyFont="1" applyFill="1" applyBorder="1" applyAlignment="1" applyProtection="1">
      <alignment vertical="center" shrinkToFit="1"/>
    </xf>
    <xf numFmtId="3" fontId="31" fillId="0" borderId="16" xfId="0" applyNumberFormat="1" applyFont="1" applyFill="1" applyBorder="1" applyAlignment="1" applyProtection="1">
      <alignment horizontal="right" vertical="center" shrinkToFit="1"/>
    </xf>
    <xf numFmtId="3" fontId="31" fillId="0" borderId="23" xfId="0" applyNumberFormat="1" applyFont="1" applyFill="1" applyBorder="1" applyAlignment="1" applyProtection="1">
      <alignment horizontal="right" vertical="center" shrinkToFit="1"/>
    </xf>
    <xf numFmtId="3" fontId="31" fillId="0" borderId="12" xfId="0" applyNumberFormat="1" applyFont="1" applyFill="1" applyBorder="1" applyAlignment="1" applyProtection="1">
      <alignment horizontal="right" vertical="center" shrinkToFit="1"/>
    </xf>
    <xf numFmtId="0" fontId="22" fillId="0" borderId="12" xfId="0" applyNumberFormat="1" applyFont="1" applyFill="1" applyBorder="1" applyAlignment="1" applyProtection="1">
      <alignment horizontal="center" vertical="center"/>
    </xf>
    <xf numFmtId="0" fontId="27" fillId="0" borderId="12" xfId="0" applyNumberFormat="1" applyFont="1" applyFill="1" applyBorder="1" applyAlignment="1" applyProtection="1">
      <alignment horizontal="center" vertical="center"/>
    </xf>
    <xf numFmtId="0" fontId="22" fillId="0" borderId="13" xfId="0" applyNumberFormat="1" applyFont="1" applyFill="1" applyBorder="1" applyAlignment="1" applyProtection="1">
      <alignment horizontal="center" vertical="center"/>
    </xf>
    <xf numFmtId="0" fontId="27" fillId="18" borderId="14" xfId="0" applyNumberFormat="1" applyFont="1" applyFill="1" applyBorder="1" applyAlignment="1" applyProtection="1">
      <alignment horizontal="center" vertical="center"/>
    </xf>
    <xf numFmtId="0" fontId="27" fillId="18" borderId="15" xfId="0" applyNumberFormat="1" applyFont="1" applyFill="1" applyBorder="1" applyAlignment="1" applyProtection="1">
      <alignment horizontal="center" vertical="center"/>
    </xf>
    <xf numFmtId="14" fontId="22" fillId="18" borderId="16" xfId="0" applyNumberFormat="1" applyFont="1" applyFill="1" applyBorder="1" applyAlignment="1" applyProtection="1">
      <alignment horizontal="center" vertical="center"/>
    </xf>
    <xf numFmtId="14" fontId="22" fillId="18" borderId="17" xfId="0" applyNumberFormat="1" applyFont="1" applyFill="1" applyBorder="1" applyAlignment="1" applyProtection="1">
      <alignment horizontal="center" vertical="center" wrapText="1"/>
    </xf>
    <xf numFmtId="0" fontId="27" fillId="0" borderId="15" xfId="0" applyNumberFormat="1" applyFont="1" applyFill="1" applyBorder="1" applyAlignment="1" applyProtection="1">
      <alignment horizontal="center" vertical="center"/>
    </xf>
    <xf numFmtId="14" fontId="22" fillId="0" borderId="16" xfId="0" applyNumberFormat="1" applyFont="1" applyFill="1" applyBorder="1" applyAlignment="1" applyProtection="1">
      <alignment horizontal="center" vertical="center"/>
    </xf>
    <xf numFmtId="14" fontId="22" fillId="0" borderId="17" xfId="0" applyNumberFormat="1" applyFont="1" applyFill="1" applyBorder="1" applyAlignment="1" applyProtection="1">
      <alignment horizontal="center" vertical="center" wrapText="1"/>
    </xf>
    <xf numFmtId="0" fontId="26" fillId="0" borderId="0" xfId="0" applyNumberFormat="1" applyFont="1" applyFill="1" applyBorder="1" applyAlignment="1" applyProtection="1">
      <alignment horizontal="left" vertical="center"/>
    </xf>
    <xf numFmtId="0" fontId="27" fillId="0" borderId="18" xfId="0" applyNumberFormat="1" applyFont="1" applyFill="1" applyBorder="1" applyAlignment="1" applyProtection="1">
      <alignment horizontal="center" vertical="center"/>
    </xf>
    <xf numFmtId="0" fontId="27" fillId="0" borderId="14" xfId="0" applyNumberFormat="1" applyFont="1" applyFill="1" applyBorder="1" applyAlignment="1" applyProtection="1">
      <alignment horizontal="center" vertical="center"/>
    </xf>
    <xf numFmtId="0" fontId="1" fillId="0" borderId="41" xfId="0" applyNumberFormat="1" applyFont="1" applyBorder="1" applyAlignment="1">
      <alignment horizontal="center" vertical="center"/>
    </xf>
    <xf numFmtId="0" fontId="1" fillId="0" borderId="45" xfId="0" applyNumberFormat="1" applyFont="1" applyBorder="1" applyAlignment="1">
      <alignment horizontal="center" vertical="center"/>
    </xf>
    <xf numFmtId="0" fontId="22" fillId="0" borderId="39" xfId="0" applyNumberFormat="1" applyFont="1" applyFill="1" applyBorder="1" applyAlignment="1" applyProtection="1">
      <alignment horizontal="center" vertical="center"/>
    </xf>
    <xf numFmtId="0" fontId="22" fillId="0" borderId="42" xfId="0" applyNumberFormat="1" applyFont="1" applyFill="1" applyBorder="1" applyAlignment="1" applyProtection="1">
      <alignment horizontal="center" vertical="center"/>
    </xf>
    <xf numFmtId="0" fontId="22" fillId="0" borderId="40" xfId="0" applyNumberFormat="1" applyFont="1" applyFill="1" applyBorder="1" applyAlignment="1" applyProtection="1">
      <alignment horizontal="center" vertical="center"/>
    </xf>
    <xf numFmtId="0" fontId="22" fillId="0" borderId="43" xfId="0" applyNumberFormat="1" applyFont="1" applyFill="1" applyBorder="1" applyAlignment="1" applyProtection="1">
      <alignment horizontal="center" vertical="center"/>
    </xf>
    <xf numFmtId="41" fontId="22" fillId="0" borderId="37" xfId="42" applyFont="1" applyFill="1" applyBorder="1" applyAlignment="1" applyProtection="1">
      <alignment horizontal="center" vertical="center"/>
    </xf>
    <xf numFmtId="41" fontId="22" fillId="0" borderId="38" xfId="42" applyFont="1" applyFill="1" applyBorder="1" applyAlignment="1" applyProtection="1">
      <alignment horizontal="center" vertical="center"/>
    </xf>
    <xf numFmtId="14" fontId="22" fillId="0" borderId="37" xfId="0" applyNumberFormat="1" applyFont="1" applyFill="1" applyBorder="1" applyAlignment="1" applyProtection="1">
      <alignment horizontal="center" vertical="center" wrapText="1"/>
    </xf>
    <xf numFmtId="14" fontId="22" fillId="0" borderId="38" xfId="0" applyNumberFormat="1" applyFont="1" applyFill="1" applyBorder="1" applyAlignment="1" applyProtection="1">
      <alignment horizontal="center" vertical="center" wrapText="1"/>
    </xf>
    <xf numFmtId="0" fontId="22" fillId="0" borderId="37" xfId="0" applyNumberFormat="1" applyFont="1" applyFill="1" applyBorder="1" applyAlignment="1" applyProtection="1">
      <alignment horizontal="center" vertical="center" wrapText="1"/>
    </xf>
    <xf numFmtId="0" fontId="22" fillId="0" borderId="38" xfId="0" applyNumberFormat="1" applyFont="1" applyFill="1" applyBorder="1" applyAlignment="1" applyProtection="1">
      <alignment horizontal="center" vertical="center" wrapText="1"/>
    </xf>
    <xf numFmtId="14" fontId="30" fillId="0" borderId="37" xfId="0" applyNumberFormat="1" applyFont="1" applyFill="1" applyBorder="1" applyAlignment="1" applyProtection="1">
      <alignment horizontal="center" vertical="center" wrapText="1"/>
    </xf>
    <xf numFmtId="14" fontId="30" fillId="0" borderId="38" xfId="0" applyNumberFormat="1" applyFont="1" applyFill="1" applyBorder="1" applyAlignment="1" applyProtection="1">
      <alignment horizontal="center" vertical="center" wrapText="1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2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50"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2"/>
  <sheetViews>
    <sheetView view="pageBreakPreview" zoomScaleNormal="100" workbookViewId="0">
      <selection activeCell="L4" sqref="L4:L38"/>
    </sheetView>
  </sheetViews>
  <sheetFormatPr defaultRowHeight="18.75" x14ac:dyDescent="0.15"/>
  <cols>
    <col min="1" max="1" width="3.44140625" style="1" customWidth="1"/>
    <col min="2" max="2" width="6" style="1" customWidth="1"/>
    <col min="3" max="3" width="14.6640625" style="16" customWidth="1"/>
    <col min="4" max="4" width="9.44140625" style="79" customWidth="1"/>
    <col min="5" max="5" width="9.44140625" style="17" customWidth="1"/>
    <col min="6" max="7" width="9.44140625" style="16" customWidth="1"/>
    <col min="8" max="9" width="9.44140625" style="17" customWidth="1"/>
    <col min="10" max="11" width="9.44140625" style="16" customWidth="1"/>
    <col min="12" max="12" width="12.21875" style="16" customWidth="1"/>
    <col min="13" max="13" width="11.109375" style="16" customWidth="1"/>
    <col min="14" max="14" width="7.109375" style="16" customWidth="1"/>
    <col min="15" max="16384" width="8.88671875" style="1"/>
  </cols>
  <sheetData>
    <row r="1" spans="1:14" ht="45" customHeight="1" x14ac:dyDescent="0.15">
      <c r="A1" s="23" t="s">
        <v>69</v>
      </c>
      <c r="B1" s="23"/>
      <c r="C1" s="23"/>
      <c r="D1" s="7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15.75" customHeight="1" thickBot="1" x14ac:dyDescent="0.2">
      <c r="A2" s="71"/>
      <c r="B2" s="71"/>
      <c r="C2" s="71"/>
      <c r="D2" s="74"/>
      <c r="E2" s="71"/>
      <c r="F2" s="71"/>
      <c r="G2" s="71"/>
      <c r="H2" s="71"/>
      <c r="I2" s="71"/>
      <c r="J2" s="71"/>
      <c r="K2" s="71"/>
      <c r="L2" s="71"/>
      <c r="M2" s="66" t="s">
        <v>152</v>
      </c>
      <c r="N2" s="71"/>
    </row>
    <row r="3" spans="1:14" ht="35.1" customHeight="1" thickBot="1" x14ac:dyDescent="0.2">
      <c r="A3" s="56" t="s">
        <v>30</v>
      </c>
      <c r="B3" s="57" t="s">
        <v>25</v>
      </c>
      <c r="C3" s="57" t="s">
        <v>53</v>
      </c>
      <c r="D3" s="75" t="s">
        <v>146</v>
      </c>
      <c r="E3" s="58" t="s">
        <v>119</v>
      </c>
      <c r="F3" s="59" t="s">
        <v>120</v>
      </c>
      <c r="G3" s="59" t="s">
        <v>153</v>
      </c>
      <c r="H3" s="58" t="s">
        <v>118</v>
      </c>
      <c r="I3" s="72" t="s">
        <v>147</v>
      </c>
      <c r="J3" s="59" t="s">
        <v>121</v>
      </c>
      <c r="K3" s="59" t="s">
        <v>122</v>
      </c>
      <c r="L3" s="60" t="s">
        <v>43</v>
      </c>
      <c r="M3" s="61" t="s">
        <v>49</v>
      </c>
      <c r="N3" s="62" t="s">
        <v>22</v>
      </c>
    </row>
    <row r="4" spans="1:14" ht="24.75" customHeight="1" thickTop="1" x14ac:dyDescent="0.15">
      <c r="A4" s="53">
        <v>1</v>
      </c>
      <c r="B4" s="44" t="s">
        <v>18</v>
      </c>
      <c r="C4" s="45" t="s">
        <v>57</v>
      </c>
      <c r="D4" s="76">
        <f>대형마트!H6</f>
        <v>53000</v>
      </c>
      <c r="E4" s="54">
        <f>대형마트!N6</f>
        <v>56900</v>
      </c>
      <c r="F4" s="55">
        <f>대형마트!T6</f>
        <v>69000</v>
      </c>
      <c r="G4" s="55">
        <f>샘고을시장!H6</f>
        <v>55000</v>
      </c>
      <c r="H4" s="54">
        <f>대형마트!Z6</f>
        <v>62000</v>
      </c>
      <c r="I4" s="55">
        <f>대형마트!AF6</f>
        <v>57000</v>
      </c>
      <c r="J4" s="55">
        <f>대형마트!AL6</f>
        <v>57000</v>
      </c>
      <c r="K4" s="55">
        <f>대형마트!AR6</f>
        <v>52400</v>
      </c>
      <c r="L4" s="81">
        <f>ROUND(SUM(D4:K4)/8,-1)</f>
        <v>57790</v>
      </c>
      <c r="M4" s="81">
        <v>57910</v>
      </c>
      <c r="N4" s="63">
        <f t="shared" ref="N4:N23" si="0">L4-M4</f>
        <v>-120</v>
      </c>
    </row>
    <row r="5" spans="1:14" ht="24.75" customHeight="1" x14ac:dyDescent="0.15">
      <c r="A5" s="47">
        <v>2</v>
      </c>
      <c r="B5" s="7" t="s">
        <v>38</v>
      </c>
      <c r="C5" s="8" t="s">
        <v>45</v>
      </c>
      <c r="D5" s="77">
        <f>대형마트!H7</f>
        <v>2490</v>
      </c>
      <c r="E5" s="12">
        <f>대형마트!N7</f>
        <v>3500</v>
      </c>
      <c r="F5" s="36">
        <f>대형마트!T7</f>
        <v>2750</v>
      </c>
      <c r="G5" s="55">
        <f>샘고을시장!H7</f>
        <v>3000</v>
      </c>
      <c r="H5" s="12">
        <f>대형마트!Z7</f>
        <v>2500</v>
      </c>
      <c r="I5" s="55">
        <f>대형마트!AF7</f>
        <v>3000</v>
      </c>
      <c r="J5" s="36">
        <f>대형마트!AL7</f>
        <v>3500</v>
      </c>
      <c r="K5" s="36">
        <f>대형마트!AR7</f>
        <v>3300</v>
      </c>
      <c r="L5" s="81">
        <f t="shared" ref="L5:L31" si="1">ROUND(SUM(D5:K5)/8,-1)</f>
        <v>3010</v>
      </c>
      <c r="M5" s="81">
        <v>3220</v>
      </c>
      <c r="N5" s="64">
        <f t="shared" si="0"/>
        <v>-210</v>
      </c>
    </row>
    <row r="6" spans="1:14" ht="24.75" customHeight="1" x14ac:dyDescent="0.15">
      <c r="A6" s="47">
        <v>3</v>
      </c>
      <c r="B6" s="7" t="s">
        <v>15</v>
      </c>
      <c r="C6" s="8" t="s">
        <v>50</v>
      </c>
      <c r="D6" s="77">
        <f>대형마트!H8</f>
        <v>3000</v>
      </c>
      <c r="E6" s="12">
        <f>대형마트!N8</f>
        <v>2750</v>
      </c>
      <c r="F6" s="36">
        <f>대형마트!T8</f>
        <v>0</v>
      </c>
      <c r="G6" s="55">
        <f>샘고을시장!H8</f>
        <v>3150</v>
      </c>
      <c r="H6" s="12">
        <f>대형마트!Z8</f>
        <v>1500</v>
      </c>
      <c r="I6" s="55">
        <f>대형마트!AF8</f>
        <v>4750</v>
      </c>
      <c r="J6" s="36">
        <f>대형마트!AL8</f>
        <v>5150</v>
      </c>
      <c r="K6" s="36">
        <f>대형마트!AR8</f>
        <v>3720</v>
      </c>
      <c r="L6" s="81">
        <f>ROUND(SUM(D6:K6)/5,-1)</f>
        <v>4800</v>
      </c>
      <c r="M6" s="81">
        <v>4480</v>
      </c>
      <c r="N6" s="64">
        <f t="shared" si="0"/>
        <v>320</v>
      </c>
    </row>
    <row r="7" spans="1:14" ht="24.75" customHeight="1" x14ac:dyDescent="0.15">
      <c r="A7" s="47">
        <v>4</v>
      </c>
      <c r="B7" s="7" t="s">
        <v>100</v>
      </c>
      <c r="C7" s="8" t="s">
        <v>101</v>
      </c>
      <c r="D7" s="77">
        <f>대형마트!H9</f>
        <v>830</v>
      </c>
      <c r="E7" s="12">
        <f>대형마트!N9</f>
        <v>980</v>
      </c>
      <c r="F7" s="36">
        <f>대형마트!T9</f>
        <v>2200</v>
      </c>
      <c r="G7" s="55">
        <f>샘고을시장!H9</f>
        <v>730</v>
      </c>
      <c r="H7" s="12">
        <f>대형마트!Z9</f>
        <v>2500</v>
      </c>
      <c r="I7" s="55">
        <f>대형마트!AF9</f>
        <v>1160</v>
      </c>
      <c r="J7" s="36">
        <f>대형마트!AL9</f>
        <v>1300</v>
      </c>
      <c r="K7" s="36">
        <f>대형마트!AR9</f>
        <v>2200</v>
      </c>
      <c r="L7" s="81">
        <f t="shared" si="1"/>
        <v>1490</v>
      </c>
      <c r="M7" s="81">
        <v>1970</v>
      </c>
      <c r="N7" s="64">
        <f t="shared" si="0"/>
        <v>-480</v>
      </c>
    </row>
    <row r="8" spans="1:14" ht="24.75" customHeight="1" x14ac:dyDescent="0.15">
      <c r="A8" s="47">
        <v>5</v>
      </c>
      <c r="B8" s="7" t="s">
        <v>16</v>
      </c>
      <c r="C8" s="8" t="s">
        <v>51</v>
      </c>
      <c r="D8" s="77">
        <f>대형마트!H10</f>
        <v>2480</v>
      </c>
      <c r="E8" s="12">
        <f>대형마트!N10</f>
        <v>1920</v>
      </c>
      <c r="F8" s="36">
        <f>대형마트!T10</f>
        <v>2650</v>
      </c>
      <c r="G8" s="55">
        <f>샘고을시장!H10</f>
        <v>3800</v>
      </c>
      <c r="H8" s="12">
        <f>대형마트!Z10</f>
        <v>3490</v>
      </c>
      <c r="I8" s="55">
        <f>대형마트!AF10</f>
        <v>1980</v>
      </c>
      <c r="J8" s="36">
        <f>대형마트!AL10</f>
        <v>2900</v>
      </c>
      <c r="K8" s="36">
        <f>대형마트!AR10</f>
        <v>3650</v>
      </c>
      <c r="L8" s="81">
        <f t="shared" si="1"/>
        <v>2860</v>
      </c>
      <c r="M8" s="81">
        <v>2990</v>
      </c>
      <c r="N8" s="64">
        <f t="shared" si="0"/>
        <v>-130</v>
      </c>
    </row>
    <row r="9" spans="1:14" ht="24.75" customHeight="1" x14ac:dyDescent="0.15">
      <c r="A9" s="47">
        <v>6</v>
      </c>
      <c r="B9" s="7" t="s">
        <v>31</v>
      </c>
      <c r="C9" s="8" t="s">
        <v>52</v>
      </c>
      <c r="D9" s="77">
        <f>대형마트!H11</f>
        <v>2480</v>
      </c>
      <c r="E9" s="12">
        <f>대형마트!N11</f>
        <v>2000</v>
      </c>
      <c r="F9" s="36">
        <f>대형마트!T11</f>
        <v>3900</v>
      </c>
      <c r="G9" s="55">
        <f>샘고을시장!H11</f>
        <v>2750</v>
      </c>
      <c r="H9" s="12">
        <f>대형마트!Z11</f>
        <v>5000</v>
      </c>
      <c r="I9" s="55">
        <f>대형마트!AF11</f>
        <v>4000</v>
      </c>
      <c r="J9" s="36">
        <f>대형마트!AL11</f>
        <v>5600</v>
      </c>
      <c r="K9" s="36">
        <f>대형마트!AR11</f>
        <v>4850</v>
      </c>
      <c r="L9" s="81">
        <f>ROUND(SUM(D9:K9)/7,-1)</f>
        <v>4370</v>
      </c>
      <c r="M9" s="81">
        <v>3830</v>
      </c>
      <c r="N9" s="64">
        <f t="shared" si="0"/>
        <v>540</v>
      </c>
    </row>
    <row r="10" spans="1:14" ht="24.75" customHeight="1" x14ac:dyDescent="0.15">
      <c r="A10" s="47">
        <v>7</v>
      </c>
      <c r="B10" s="7" t="s">
        <v>99</v>
      </c>
      <c r="C10" s="8" t="s">
        <v>102</v>
      </c>
      <c r="D10" s="77">
        <f>대형마트!H12</f>
        <v>1500</v>
      </c>
      <c r="E10" s="12">
        <f>대형마트!N12</f>
        <v>1550</v>
      </c>
      <c r="F10" s="36">
        <f>대형마트!T12</f>
        <v>1500</v>
      </c>
      <c r="G10" s="55">
        <f>샘고을시장!H12</f>
        <v>1500</v>
      </c>
      <c r="H10" s="12">
        <f>대형마트!Z12</f>
        <v>1500</v>
      </c>
      <c r="I10" s="55">
        <f>대형마트!AF12</f>
        <v>1500</v>
      </c>
      <c r="J10" s="36">
        <f>대형마트!AL12</f>
        <v>1380</v>
      </c>
      <c r="K10" s="36">
        <f>대형마트!AR12</f>
        <v>1220</v>
      </c>
      <c r="L10" s="81">
        <f t="shared" si="1"/>
        <v>1460</v>
      </c>
      <c r="M10" s="81">
        <v>1470</v>
      </c>
      <c r="N10" s="64">
        <f t="shared" si="0"/>
        <v>-10</v>
      </c>
    </row>
    <row r="11" spans="1:14" ht="24.75" customHeight="1" x14ac:dyDescent="0.15">
      <c r="A11" s="47">
        <v>8</v>
      </c>
      <c r="B11" s="7" t="s">
        <v>103</v>
      </c>
      <c r="C11" s="8" t="s">
        <v>104</v>
      </c>
      <c r="D11" s="77">
        <f>대형마트!H13</f>
        <v>1350</v>
      </c>
      <c r="E11" s="12">
        <f>대형마트!N13</f>
        <v>1500</v>
      </c>
      <c r="F11" s="36">
        <f>대형마트!T13</f>
        <v>1730</v>
      </c>
      <c r="G11" s="55">
        <f>샘고을시장!H13</f>
        <v>1000</v>
      </c>
      <c r="H11" s="12">
        <f>대형마트!Z13</f>
        <v>2000</v>
      </c>
      <c r="I11" s="55">
        <f>대형마트!AF13</f>
        <v>1500</v>
      </c>
      <c r="J11" s="36">
        <f>대형마트!AL13</f>
        <v>1600</v>
      </c>
      <c r="K11" s="36">
        <f>대형마트!AR13</f>
        <v>1600</v>
      </c>
      <c r="L11" s="81">
        <f t="shared" si="1"/>
        <v>1540</v>
      </c>
      <c r="M11" s="81">
        <v>1240</v>
      </c>
      <c r="N11" s="64">
        <f t="shared" si="0"/>
        <v>300</v>
      </c>
    </row>
    <row r="12" spans="1:14" ht="24.75" customHeight="1" x14ac:dyDescent="0.15">
      <c r="A12" s="47">
        <v>9</v>
      </c>
      <c r="B12" s="7" t="s">
        <v>105</v>
      </c>
      <c r="C12" s="8" t="s">
        <v>101</v>
      </c>
      <c r="D12" s="77">
        <f>대형마트!H14</f>
        <v>390</v>
      </c>
      <c r="E12" s="12">
        <f>대형마트!N14</f>
        <v>670</v>
      </c>
      <c r="F12" s="36">
        <f>대형마트!T14</f>
        <v>700</v>
      </c>
      <c r="G12" s="55">
        <f>샘고을시장!H14</f>
        <v>500</v>
      </c>
      <c r="H12" s="12">
        <f>대형마트!Z14</f>
        <v>900</v>
      </c>
      <c r="I12" s="55">
        <f>대형마트!AF14</f>
        <v>950</v>
      </c>
      <c r="J12" s="36">
        <f>대형마트!AL14</f>
        <v>910</v>
      </c>
      <c r="K12" s="36">
        <f>대형마트!AR14</f>
        <v>1050</v>
      </c>
      <c r="L12" s="81">
        <f t="shared" si="1"/>
        <v>760</v>
      </c>
      <c r="M12" s="81">
        <v>600</v>
      </c>
      <c r="N12" s="64">
        <f t="shared" si="0"/>
        <v>160</v>
      </c>
    </row>
    <row r="13" spans="1:14" ht="24.75" customHeight="1" x14ac:dyDescent="0.15">
      <c r="A13" s="47">
        <v>10</v>
      </c>
      <c r="B13" s="7" t="s">
        <v>32</v>
      </c>
      <c r="C13" s="8" t="s">
        <v>148</v>
      </c>
      <c r="D13" s="77">
        <f>대형마트!H15</f>
        <v>5200</v>
      </c>
      <c r="E13" s="12">
        <f>대형마트!N15</f>
        <v>5700</v>
      </c>
      <c r="F13" s="36">
        <f>대형마트!T15</f>
        <v>8700</v>
      </c>
      <c r="G13" s="55">
        <f>샘고을시장!H15</f>
        <v>10000</v>
      </c>
      <c r="H13" s="12">
        <f>대형마트!Z15</f>
        <v>11550</v>
      </c>
      <c r="I13" s="55">
        <f>대형마트!AF15</f>
        <v>11000</v>
      </c>
      <c r="J13" s="36">
        <f>대형마트!AL15</f>
        <v>8300</v>
      </c>
      <c r="K13" s="36">
        <f>대형마트!AR15</f>
        <v>6750</v>
      </c>
      <c r="L13" s="81">
        <f t="shared" si="1"/>
        <v>8400</v>
      </c>
      <c r="M13" s="81">
        <v>7910</v>
      </c>
      <c r="N13" s="64">
        <f t="shared" si="0"/>
        <v>490</v>
      </c>
    </row>
    <row r="14" spans="1:14" ht="24.75" customHeight="1" x14ac:dyDescent="0.15">
      <c r="A14" s="47">
        <v>11</v>
      </c>
      <c r="B14" s="7" t="s">
        <v>19</v>
      </c>
      <c r="C14" s="8" t="s">
        <v>149</v>
      </c>
      <c r="D14" s="77">
        <f>대형마트!H16</f>
        <v>7600</v>
      </c>
      <c r="E14" s="12">
        <f>대형마트!N16</f>
        <v>3900</v>
      </c>
      <c r="F14" s="36">
        <f>대형마트!T16</f>
        <v>12000</v>
      </c>
      <c r="G14" s="55">
        <f>샘고을시장!H16</f>
        <v>12000</v>
      </c>
      <c r="H14" s="12">
        <f>대형마트!Z16</f>
        <v>14900</v>
      </c>
      <c r="I14" s="55">
        <f>대형마트!AF16</f>
        <v>11750</v>
      </c>
      <c r="J14" s="36">
        <f>대형마트!AL16</f>
        <v>11500</v>
      </c>
      <c r="K14" s="36">
        <f>대형마트!AR16</f>
        <v>8990</v>
      </c>
      <c r="L14" s="81">
        <f t="shared" si="1"/>
        <v>10330</v>
      </c>
      <c r="M14" s="81">
        <v>13620</v>
      </c>
      <c r="N14" s="64">
        <f t="shared" si="0"/>
        <v>-3290</v>
      </c>
    </row>
    <row r="15" spans="1:14" ht="24.75" customHeight="1" x14ac:dyDescent="0.15">
      <c r="A15" s="47">
        <v>12</v>
      </c>
      <c r="B15" s="7" t="s">
        <v>67</v>
      </c>
      <c r="C15" s="8" t="s">
        <v>106</v>
      </c>
      <c r="D15" s="77">
        <f>대형마트!H17</f>
        <v>24300</v>
      </c>
      <c r="E15" s="12">
        <f>대형마트!N17</f>
        <v>22500</v>
      </c>
      <c r="F15" s="36">
        <f>대형마트!T17</f>
        <v>11000</v>
      </c>
      <c r="G15" s="55">
        <f>샘고을시장!H17</f>
        <v>0</v>
      </c>
      <c r="H15" s="12">
        <f>대형마트!Z17</f>
        <v>31900</v>
      </c>
      <c r="I15" s="55">
        <f>대형마트!AF17</f>
        <v>33600</v>
      </c>
      <c r="J15" s="36">
        <f>대형마트!AL17</f>
        <v>49000</v>
      </c>
      <c r="K15" s="36">
        <f>대형마트!AR17</f>
        <v>29500</v>
      </c>
      <c r="L15" s="81">
        <f t="shared" si="1"/>
        <v>25230</v>
      </c>
      <c r="M15" s="81">
        <v>0</v>
      </c>
      <c r="N15" s="64">
        <f t="shared" si="0"/>
        <v>25230</v>
      </c>
    </row>
    <row r="16" spans="1:14" ht="24.75" customHeight="1" x14ac:dyDescent="0.15">
      <c r="A16" s="47">
        <v>13</v>
      </c>
      <c r="B16" s="7" t="s">
        <v>14</v>
      </c>
      <c r="C16" s="8" t="s">
        <v>134</v>
      </c>
      <c r="D16" s="77">
        <f>대형마트!H18</f>
        <v>11800</v>
      </c>
      <c r="E16" s="12">
        <f>대형마트!N18</f>
        <v>11500</v>
      </c>
      <c r="F16" s="36">
        <f>대형마트!T18</f>
        <v>6000</v>
      </c>
      <c r="G16" s="55">
        <f>샘고을시장!H18</f>
        <v>11000</v>
      </c>
      <c r="H16" s="12">
        <f>대형마트!Z18</f>
        <v>11000</v>
      </c>
      <c r="I16" s="55">
        <f>대형마트!AF18</f>
        <v>11000</v>
      </c>
      <c r="J16" s="36">
        <f>대형마트!AL18</f>
        <v>7000</v>
      </c>
      <c r="K16" s="36">
        <f>대형마트!AR18</f>
        <v>21490</v>
      </c>
      <c r="L16" s="81">
        <f>ROUND(SUM(D16:K16)/6,-1)</f>
        <v>15130</v>
      </c>
      <c r="M16" s="81">
        <v>10300</v>
      </c>
      <c r="N16" s="64">
        <f t="shared" si="0"/>
        <v>4830</v>
      </c>
    </row>
    <row r="17" spans="1:14" ht="24.75" customHeight="1" x14ac:dyDescent="0.15">
      <c r="A17" s="47">
        <v>14</v>
      </c>
      <c r="B17" s="7" t="s">
        <v>2</v>
      </c>
      <c r="C17" s="8" t="s">
        <v>135</v>
      </c>
      <c r="D17" s="77">
        <f>대형마트!H19</f>
        <v>2500</v>
      </c>
      <c r="E17" s="12">
        <f>대형마트!N19</f>
        <v>2090</v>
      </c>
      <c r="F17" s="36">
        <f>대형마트!T19</f>
        <v>2650</v>
      </c>
      <c r="G17" s="55">
        <f>샘고을시장!H19</f>
        <v>2350</v>
      </c>
      <c r="H17" s="12">
        <f>대형마트!Z19</f>
        <v>2400</v>
      </c>
      <c r="I17" s="55">
        <f>대형마트!AF19</f>
        <v>2650</v>
      </c>
      <c r="J17" s="36">
        <f>대형마트!AL19</f>
        <v>2000</v>
      </c>
      <c r="K17" s="36">
        <f>대형마트!AR19</f>
        <v>2650</v>
      </c>
      <c r="L17" s="81">
        <f t="shared" si="1"/>
        <v>2410</v>
      </c>
      <c r="M17" s="81">
        <v>2710</v>
      </c>
      <c r="N17" s="64">
        <f t="shared" si="0"/>
        <v>-300</v>
      </c>
    </row>
    <row r="18" spans="1:14" ht="24.75" customHeight="1" x14ac:dyDescent="0.15">
      <c r="A18" s="47">
        <v>15</v>
      </c>
      <c r="B18" s="7" t="s">
        <v>13</v>
      </c>
      <c r="C18" s="8" t="s">
        <v>44</v>
      </c>
      <c r="D18" s="77">
        <f>대형마트!H20</f>
        <v>5400</v>
      </c>
      <c r="E18" s="12">
        <f>대형마트!N20</f>
        <v>5900</v>
      </c>
      <c r="F18" s="36">
        <f>대형마트!T20</f>
        <v>2950</v>
      </c>
      <c r="G18" s="55">
        <f>샘고을시장!H20</f>
        <v>7000</v>
      </c>
      <c r="H18" s="12">
        <f>대형마트!Z20</f>
        <v>6500</v>
      </c>
      <c r="I18" s="55">
        <f>대형마트!AF20</f>
        <v>7900</v>
      </c>
      <c r="J18" s="36">
        <f>대형마트!AL20</f>
        <v>7200</v>
      </c>
      <c r="K18" s="36">
        <f>대형마트!AR20</f>
        <v>11000</v>
      </c>
      <c r="L18" s="81">
        <f t="shared" si="1"/>
        <v>6730</v>
      </c>
      <c r="M18" s="81">
        <v>7200</v>
      </c>
      <c r="N18" s="64">
        <f t="shared" si="0"/>
        <v>-470</v>
      </c>
    </row>
    <row r="19" spans="1:14" ht="24.75" customHeight="1" x14ac:dyDescent="0.15">
      <c r="A19" s="47">
        <v>16</v>
      </c>
      <c r="B19" s="7" t="s">
        <v>12</v>
      </c>
      <c r="C19" s="8" t="s">
        <v>150</v>
      </c>
      <c r="D19" s="77">
        <f>대형마트!H21</f>
        <v>6500</v>
      </c>
      <c r="E19" s="12">
        <f>대형마트!N21</f>
        <v>7280</v>
      </c>
      <c r="F19" s="36">
        <f>대형마트!T21</f>
        <v>7800</v>
      </c>
      <c r="G19" s="55">
        <f>샘고을시장!H21</f>
        <v>7350</v>
      </c>
      <c r="H19" s="12">
        <f>대형마트!Z21</f>
        <v>6950</v>
      </c>
      <c r="I19" s="55">
        <f>대형마트!AF21</f>
        <v>7500</v>
      </c>
      <c r="J19" s="36">
        <f>대형마트!AL21</f>
        <v>7480</v>
      </c>
      <c r="K19" s="36">
        <f>대형마트!AR21</f>
        <v>6990</v>
      </c>
      <c r="L19" s="81">
        <f t="shared" si="1"/>
        <v>7230</v>
      </c>
      <c r="M19" s="81">
        <v>7250</v>
      </c>
      <c r="N19" s="64">
        <f t="shared" si="0"/>
        <v>-20</v>
      </c>
    </row>
    <row r="20" spans="1:14" ht="24.75" customHeight="1" x14ac:dyDescent="0.15">
      <c r="A20" s="47">
        <v>17</v>
      </c>
      <c r="B20" s="7" t="s">
        <v>107</v>
      </c>
      <c r="C20" s="8" t="s">
        <v>108</v>
      </c>
      <c r="D20" s="77">
        <f>대형마트!H22</f>
        <v>0</v>
      </c>
      <c r="E20" s="12">
        <f>대형마트!N22</f>
        <v>15900</v>
      </c>
      <c r="F20" s="36">
        <f>대형마트!T22</f>
        <v>11500</v>
      </c>
      <c r="G20" s="55">
        <f>샘고을시장!H22</f>
        <v>15000</v>
      </c>
      <c r="H20" s="12">
        <f>대형마트!Z22</f>
        <v>13000</v>
      </c>
      <c r="I20" s="55">
        <f>대형마트!AF22</f>
        <v>15800</v>
      </c>
      <c r="J20" s="36">
        <f>대형마트!AL22</f>
        <v>16800</v>
      </c>
      <c r="K20" s="36">
        <f>대형마트!AR22</f>
        <v>9680</v>
      </c>
      <c r="L20" s="81">
        <f>ROUND(SUM(D20:K20)/7,-1)</f>
        <v>13950</v>
      </c>
      <c r="M20" s="81">
        <v>13860</v>
      </c>
      <c r="N20" s="64">
        <f t="shared" si="0"/>
        <v>90</v>
      </c>
    </row>
    <row r="21" spans="1:14" ht="24.75" customHeight="1" x14ac:dyDescent="0.15">
      <c r="A21" s="47">
        <v>18</v>
      </c>
      <c r="B21" s="7" t="s">
        <v>109</v>
      </c>
      <c r="C21" s="8" t="s">
        <v>110</v>
      </c>
      <c r="D21" s="77">
        <f>대형마트!H23</f>
        <v>0</v>
      </c>
      <c r="E21" s="12">
        <f>대형마트!N23</f>
        <v>4400</v>
      </c>
      <c r="F21" s="36">
        <f>대형마트!T23</f>
        <v>5700</v>
      </c>
      <c r="G21" s="55">
        <f>샘고을시장!H23</f>
        <v>5000</v>
      </c>
      <c r="H21" s="12">
        <f>대형마트!Z23</f>
        <v>5750</v>
      </c>
      <c r="I21" s="55">
        <f>대형마트!AF23</f>
        <v>3400</v>
      </c>
      <c r="J21" s="36">
        <f>대형마트!AL23</f>
        <v>3390</v>
      </c>
      <c r="K21" s="36">
        <f>대형마트!AR23</f>
        <v>4750</v>
      </c>
      <c r="L21" s="81">
        <f>ROUND(SUM(D21:K21)/7,-1)</f>
        <v>4630</v>
      </c>
      <c r="M21" s="81">
        <v>3970</v>
      </c>
      <c r="N21" s="64">
        <f t="shared" si="0"/>
        <v>660</v>
      </c>
    </row>
    <row r="22" spans="1:14" ht="24.75" customHeight="1" x14ac:dyDescent="0.15">
      <c r="A22" s="47">
        <v>19</v>
      </c>
      <c r="B22" s="7" t="s">
        <v>111</v>
      </c>
      <c r="C22" s="8" t="s">
        <v>112</v>
      </c>
      <c r="D22" s="77">
        <f>대형마트!H24</f>
        <v>0</v>
      </c>
      <c r="E22" s="12">
        <f>대형마트!N24</f>
        <v>14400</v>
      </c>
      <c r="F22" s="36">
        <f>대형마트!T24</f>
        <v>0</v>
      </c>
      <c r="G22" s="55">
        <f>샘고을시장!H24</f>
        <v>10000</v>
      </c>
      <c r="H22" s="12">
        <f>대형마트!Z24</f>
        <v>18000</v>
      </c>
      <c r="I22" s="55">
        <f>대형마트!AF24</f>
        <v>9900</v>
      </c>
      <c r="J22" s="36">
        <f>대형마트!AL24</f>
        <v>0</v>
      </c>
      <c r="K22" s="36">
        <f>대형마트!AR24</f>
        <v>34900</v>
      </c>
      <c r="L22" s="81">
        <f>ROUND(SUM(D22:K22)/3,-1)</f>
        <v>29070</v>
      </c>
      <c r="M22" s="81">
        <v>17450</v>
      </c>
      <c r="N22" s="64">
        <f t="shared" si="0"/>
        <v>11620</v>
      </c>
    </row>
    <row r="23" spans="1:14" ht="24.75" customHeight="1" x14ac:dyDescent="0.15">
      <c r="A23" s="47">
        <v>20</v>
      </c>
      <c r="B23" s="7" t="s">
        <v>41</v>
      </c>
      <c r="C23" s="8" t="s">
        <v>3</v>
      </c>
      <c r="D23" s="77">
        <f>대형마트!H25</f>
        <v>0</v>
      </c>
      <c r="E23" s="12">
        <f>대형마트!N25</f>
        <v>4000</v>
      </c>
      <c r="F23" s="36">
        <f>대형마트!T25</f>
        <v>2850</v>
      </c>
      <c r="G23" s="55">
        <f>샘고을시장!H25</f>
        <v>3500</v>
      </c>
      <c r="H23" s="12">
        <f>대형마트!Z25</f>
        <v>5500</v>
      </c>
      <c r="I23" s="55">
        <f>대형마트!AF25</f>
        <v>4000</v>
      </c>
      <c r="J23" s="36">
        <f>대형마트!AL25</f>
        <v>4700</v>
      </c>
      <c r="K23" s="36">
        <f>대형마트!AR25</f>
        <v>4000</v>
      </c>
      <c r="L23" s="81">
        <f t="shared" ref="L23:L26" si="2">ROUND(SUM(D23:K23)/7,-1)</f>
        <v>4080</v>
      </c>
      <c r="M23" s="81">
        <v>3830</v>
      </c>
      <c r="N23" s="64">
        <f t="shared" si="0"/>
        <v>250</v>
      </c>
    </row>
    <row r="24" spans="1:14" ht="24.75" customHeight="1" x14ac:dyDescent="0.15">
      <c r="A24" s="47">
        <v>21</v>
      </c>
      <c r="B24" s="7" t="s">
        <v>113</v>
      </c>
      <c r="C24" s="8" t="s">
        <v>171</v>
      </c>
      <c r="D24" s="77">
        <f>대형마트!H26</f>
        <v>0</v>
      </c>
      <c r="E24" s="12">
        <f>대형마트!N26</f>
        <v>9900</v>
      </c>
      <c r="F24" s="36">
        <f>대형마트!T26</f>
        <v>12950</v>
      </c>
      <c r="G24" s="55">
        <f>샘고을시장!H26</f>
        <v>10000</v>
      </c>
      <c r="H24" s="12">
        <f>대형마트!Z26</f>
        <v>17250</v>
      </c>
      <c r="I24" s="55">
        <f>대형마트!AF26</f>
        <v>10000</v>
      </c>
      <c r="J24" s="36">
        <f>대형마트!AL26</f>
        <v>13150</v>
      </c>
      <c r="K24" s="36">
        <f>대형마트!AR26</f>
        <v>5950</v>
      </c>
      <c r="L24" s="81">
        <f t="shared" si="2"/>
        <v>11310</v>
      </c>
      <c r="M24" s="81">
        <v>10660</v>
      </c>
      <c r="N24" s="64">
        <f t="shared" ref="N24" si="3">L24-M24</f>
        <v>650</v>
      </c>
    </row>
    <row r="25" spans="1:14" ht="24.75" customHeight="1" x14ac:dyDescent="0.15">
      <c r="A25" s="47">
        <v>22</v>
      </c>
      <c r="B25" s="7" t="s">
        <v>114</v>
      </c>
      <c r="C25" s="8" t="s">
        <v>115</v>
      </c>
      <c r="D25" s="77">
        <f>대형마트!H27</f>
        <v>16000</v>
      </c>
      <c r="E25" s="12">
        <f>대형마트!N27</f>
        <v>19500</v>
      </c>
      <c r="F25" s="36">
        <f>대형마트!T27</f>
        <v>9900</v>
      </c>
      <c r="G25" s="55">
        <f>샘고을시장!H27</f>
        <v>0</v>
      </c>
      <c r="H25" s="12">
        <f>대형마트!Z27</f>
        <v>17500</v>
      </c>
      <c r="I25" s="55">
        <f>대형마트!AF27</f>
        <v>16300</v>
      </c>
      <c r="J25" s="36">
        <f>대형마트!AL27</f>
        <v>16000</v>
      </c>
      <c r="K25" s="36">
        <f>대형마트!AR27</f>
        <v>29800</v>
      </c>
      <c r="L25" s="81">
        <f t="shared" si="2"/>
        <v>17860</v>
      </c>
      <c r="M25" s="81">
        <v>16790</v>
      </c>
      <c r="N25" s="64">
        <f t="shared" ref="N25" si="4">L25-M25</f>
        <v>1070</v>
      </c>
    </row>
    <row r="26" spans="1:14" ht="24.75" customHeight="1" x14ac:dyDescent="0.15">
      <c r="A26" s="47">
        <v>23</v>
      </c>
      <c r="B26" s="7" t="s">
        <v>40</v>
      </c>
      <c r="C26" s="8" t="s">
        <v>9</v>
      </c>
      <c r="D26" s="77">
        <f>대형마트!H28</f>
        <v>3650</v>
      </c>
      <c r="E26" s="12">
        <f>대형마트!N28</f>
        <v>3980</v>
      </c>
      <c r="F26" s="36">
        <f>대형마트!T28</f>
        <v>5400</v>
      </c>
      <c r="G26" s="55">
        <f>샘고을시장!H28</f>
        <v>0</v>
      </c>
      <c r="H26" s="12">
        <f>대형마트!Z28</f>
        <v>5500</v>
      </c>
      <c r="I26" s="55">
        <f>대형마트!AF28</f>
        <v>4850</v>
      </c>
      <c r="J26" s="36">
        <f>대형마트!AL28</f>
        <v>4600</v>
      </c>
      <c r="K26" s="36">
        <f>대형마트!AR28</f>
        <v>4420</v>
      </c>
      <c r="L26" s="81">
        <f t="shared" si="2"/>
        <v>4630</v>
      </c>
      <c r="M26" s="81">
        <v>4620</v>
      </c>
      <c r="N26" s="64">
        <f t="shared" ref="N26:N32" si="5">L26-M26</f>
        <v>10</v>
      </c>
    </row>
    <row r="27" spans="1:14" ht="24.75" customHeight="1" x14ac:dyDescent="0.15">
      <c r="A27" s="47">
        <v>24</v>
      </c>
      <c r="B27" s="7" t="s">
        <v>35</v>
      </c>
      <c r="C27" s="8" t="s">
        <v>10</v>
      </c>
      <c r="D27" s="77">
        <f>대형마트!H29</f>
        <v>3800</v>
      </c>
      <c r="E27" s="12">
        <f>대형마트!N29</f>
        <v>3790</v>
      </c>
      <c r="F27" s="36">
        <f>대형마트!T29</f>
        <v>4550</v>
      </c>
      <c r="G27" s="55">
        <f>샘고을시장!H29</f>
        <v>4200</v>
      </c>
      <c r="H27" s="12">
        <f>대형마트!Z29</f>
        <v>4500</v>
      </c>
      <c r="I27" s="55">
        <f>대형마트!AF29</f>
        <v>3980</v>
      </c>
      <c r="J27" s="36">
        <f>대형마트!AL29</f>
        <v>3900</v>
      </c>
      <c r="K27" s="36">
        <f>대형마트!AR29</f>
        <v>3900</v>
      </c>
      <c r="L27" s="81">
        <f t="shared" si="1"/>
        <v>4080</v>
      </c>
      <c r="M27" s="81">
        <v>4140</v>
      </c>
      <c r="N27" s="64">
        <f t="shared" si="5"/>
        <v>-60</v>
      </c>
    </row>
    <row r="28" spans="1:14" ht="24.75" customHeight="1" x14ac:dyDescent="0.15">
      <c r="A28" s="47">
        <v>25</v>
      </c>
      <c r="B28" s="7" t="s">
        <v>21</v>
      </c>
      <c r="C28" s="46" t="s">
        <v>161</v>
      </c>
      <c r="D28" s="77">
        <f>대형마트!H30</f>
        <v>1250</v>
      </c>
      <c r="E28" s="12">
        <f>대형마트!N30</f>
        <v>1280</v>
      </c>
      <c r="F28" s="36">
        <f>대형마트!T30</f>
        <v>1200</v>
      </c>
      <c r="G28" s="55">
        <f>샘고을시장!H30</f>
        <v>1600</v>
      </c>
      <c r="H28" s="12">
        <f>대형마트!Z30</f>
        <v>1200</v>
      </c>
      <c r="I28" s="55">
        <f>대형마트!AF30</f>
        <v>1250</v>
      </c>
      <c r="J28" s="36">
        <f>대형마트!AL30</f>
        <v>1250</v>
      </c>
      <c r="K28" s="36">
        <f>대형마트!AR30</f>
        <v>1590</v>
      </c>
      <c r="L28" s="81">
        <f t="shared" si="1"/>
        <v>1330</v>
      </c>
      <c r="M28" s="81">
        <v>1330</v>
      </c>
      <c r="N28" s="64">
        <f t="shared" si="5"/>
        <v>0</v>
      </c>
    </row>
    <row r="29" spans="1:14" ht="24.75" customHeight="1" x14ac:dyDescent="0.15">
      <c r="A29" s="47">
        <v>26</v>
      </c>
      <c r="B29" s="7" t="s">
        <v>139</v>
      </c>
      <c r="C29" s="8" t="s">
        <v>151</v>
      </c>
      <c r="D29" s="77">
        <f>대형마트!H31</f>
        <v>5500</v>
      </c>
      <c r="E29" s="12">
        <f>대형마트!N31</f>
        <v>4540</v>
      </c>
      <c r="F29" s="36">
        <f>대형마트!T31</f>
        <v>4980</v>
      </c>
      <c r="G29" s="55">
        <f>샘고을시장!H31</f>
        <v>5000</v>
      </c>
      <c r="H29" s="12">
        <f>대형마트!Z31</f>
        <v>5500</v>
      </c>
      <c r="I29" s="55">
        <f>대형마트!AF31</f>
        <v>6000</v>
      </c>
      <c r="J29" s="36">
        <f>대형마트!AL31</f>
        <v>4750</v>
      </c>
      <c r="K29" s="36">
        <f>대형마트!AR31</f>
        <v>4750</v>
      </c>
      <c r="L29" s="81">
        <f t="shared" si="1"/>
        <v>5130</v>
      </c>
      <c r="M29" s="81">
        <v>5020</v>
      </c>
      <c r="N29" s="64">
        <f t="shared" si="5"/>
        <v>110</v>
      </c>
    </row>
    <row r="30" spans="1:14" ht="24.75" customHeight="1" x14ac:dyDescent="0.15">
      <c r="A30" s="47">
        <v>27</v>
      </c>
      <c r="B30" s="7" t="s">
        <v>27</v>
      </c>
      <c r="C30" s="8" t="s">
        <v>59</v>
      </c>
      <c r="D30" s="77">
        <f>대형마트!H32</f>
        <v>2400</v>
      </c>
      <c r="E30" s="12">
        <f>대형마트!N32</f>
        <v>2580</v>
      </c>
      <c r="F30" s="36">
        <f>대형마트!T32</f>
        <v>3100</v>
      </c>
      <c r="G30" s="55">
        <f>샘고을시장!H32</f>
        <v>2500</v>
      </c>
      <c r="H30" s="12">
        <f>대형마트!Z32</f>
        <v>3500</v>
      </c>
      <c r="I30" s="55">
        <f>대형마트!AF32</f>
        <v>2850</v>
      </c>
      <c r="J30" s="36">
        <f>대형마트!AL32</f>
        <v>2380</v>
      </c>
      <c r="K30" s="36">
        <f>대형마트!AR32</f>
        <v>2380</v>
      </c>
      <c r="L30" s="81">
        <f t="shared" si="1"/>
        <v>2710</v>
      </c>
      <c r="M30" s="81">
        <v>2700</v>
      </c>
      <c r="N30" s="64">
        <f t="shared" si="5"/>
        <v>10</v>
      </c>
    </row>
    <row r="31" spans="1:14" ht="24.75" customHeight="1" x14ac:dyDescent="0.15">
      <c r="A31" s="47">
        <v>28</v>
      </c>
      <c r="B31" s="7" t="s">
        <v>39</v>
      </c>
      <c r="C31" s="8" t="s">
        <v>4</v>
      </c>
      <c r="D31" s="77">
        <f>대형마트!H33</f>
        <v>7900</v>
      </c>
      <c r="E31" s="12">
        <f>대형마트!N33</f>
        <v>6980</v>
      </c>
      <c r="F31" s="36">
        <f>대형마트!T33</f>
        <v>11000</v>
      </c>
      <c r="G31" s="55">
        <f>샘고을시장!H33</f>
        <v>11000</v>
      </c>
      <c r="H31" s="12">
        <f>대형마트!Z33</f>
        <v>9800</v>
      </c>
      <c r="I31" s="55">
        <f>대형마트!AF33</f>
        <v>9900</v>
      </c>
      <c r="J31" s="36">
        <f>대형마트!AL33</f>
        <v>10800</v>
      </c>
      <c r="K31" s="36">
        <f>대형마트!AR33</f>
        <v>10800</v>
      </c>
      <c r="L31" s="81">
        <f t="shared" si="1"/>
        <v>9770</v>
      </c>
      <c r="M31" s="81">
        <v>9740</v>
      </c>
      <c r="N31" s="64">
        <f t="shared" si="5"/>
        <v>30</v>
      </c>
    </row>
    <row r="32" spans="1:14" ht="24.75" customHeight="1" x14ac:dyDescent="0.15">
      <c r="A32" s="47">
        <v>29</v>
      </c>
      <c r="B32" s="7" t="s">
        <v>36</v>
      </c>
      <c r="C32" s="8" t="s">
        <v>55</v>
      </c>
      <c r="D32" s="77">
        <f>대형마트!H34</f>
        <v>7500</v>
      </c>
      <c r="E32" s="12">
        <f>대형마트!N34</f>
        <v>6480</v>
      </c>
      <c r="F32" s="36">
        <f>대형마트!T34</f>
        <v>7950</v>
      </c>
      <c r="G32" s="55">
        <f>샘고을시장!H34</f>
        <v>0</v>
      </c>
      <c r="H32" s="12">
        <f>대형마트!Z34</f>
        <v>8500</v>
      </c>
      <c r="I32" s="55">
        <f>대형마트!AF34</f>
        <v>5900</v>
      </c>
      <c r="J32" s="36">
        <f>대형마트!AL34</f>
        <v>9780</v>
      </c>
      <c r="K32" s="36">
        <f>대형마트!AR34</f>
        <v>9780</v>
      </c>
      <c r="L32" s="81">
        <f>ROUND(SUM(D32:K32)/7,-1)</f>
        <v>7980</v>
      </c>
      <c r="M32" s="81">
        <v>7670</v>
      </c>
      <c r="N32" s="64">
        <f t="shared" si="5"/>
        <v>310</v>
      </c>
    </row>
    <row r="33" spans="1:14" ht="24.75" customHeight="1" x14ac:dyDescent="0.15">
      <c r="A33" s="47">
        <v>30</v>
      </c>
      <c r="B33" s="7" t="s">
        <v>123</v>
      </c>
      <c r="C33" s="46" t="s">
        <v>130</v>
      </c>
      <c r="D33" s="77">
        <f>대형마트!H35</f>
        <v>15200</v>
      </c>
      <c r="E33" s="12">
        <f>대형마트!N35</f>
        <v>16350</v>
      </c>
      <c r="F33" s="36">
        <f>대형마트!T35</f>
        <v>19500</v>
      </c>
      <c r="G33" s="55"/>
      <c r="H33" s="12">
        <f>대형마트!Z35</f>
        <v>19000</v>
      </c>
      <c r="I33" s="55">
        <f>대형마트!AF35</f>
        <v>17700</v>
      </c>
      <c r="J33" s="36">
        <f>대형마트!AL35</f>
        <v>16330</v>
      </c>
      <c r="K33" s="36">
        <f>대형마트!AR35</f>
        <v>17270</v>
      </c>
      <c r="L33" s="81">
        <f>ROUND(SUM(D33:K33)/7,-1)</f>
        <v>17340</v>
      </c>
      <c r="M33" s="81">
        <v>17540</v>
      </c>
      <c r="N33" s="64">
        <f>L33-M33</f>
        <v>-200</v>
      </c>
    </row>
    <row r="34" spans="1:14" ht="24.75" customHeight="1" x14ac:dyDescent="0.15">
      <c r="A34" s="47">
        <v>31</v>
      </c>
      <c r="B34" s="7" t="s">
        <v>24</v>
      </c>
      <c r="C34" s="8" t="s">
        <v>116</v>
      </c>
      <c r="D34" s="77">
        <f>대형마트!H36</f>
        <v>1200</v>
      </c>
      <c r="E34" s="12">
        <f>대형마트!N36</f>
        <v>800</v>
      </c>
      <c r="F34" s="36">
        <f>대형마트!T36</f>
        <v>1200</v>
      </c>
      <c r="G34" s="55"/>
      <c r="H34" s="12">
        <f>대형마트!Z36</f>
        <v>1200</v>
      </c>
      <c r="I34" s="55">
        <f>대형마트!AF36</f>
        <v>1200</v>
      </c>
      <c r="J34" s="36">
        <f>대형마트!AL36</f>
        <v>1080</v>
      </c>
      <c r="K34" s="36">
        <f>대형마트!AR36</f>
        <v>1060</v>
      </c>
      <c r="L34" s="81">
        <f t="shared" ref="L34:L38" si="6">ROUND(SUM(D34:K34)/7,-1)</f>
        <v>1110</v>
      </c>
      <c r="M34" s="81">
        <v>1100</v>
      </c>
      <c r="N34" s="64">
        <f>L34-M34</f>
        <v>10</v>
      </c>
    </row>
    <row r="35" spans="1:14" ht="24.75" customHeight="1" x14ac:dyDescent="0.15">
      <c r="A35" s="47">
        <v>32</v>
      </c>
      <c r="B35" s="7" t="s">
        <v>37</v>
      </c>
      <c r="C35" s="8" t="s">
        <v>117</v>
      </c>
      <c r="D35" s="77">
        <f>대형마트!H37</f>
        <v>1350</v>
      </c>
      <c r="E35" s="12">
        <f>대형마트!N37</f>
        <v>1490</v>
      </c>
      <c r="F35" s="36">
        <f>대형마트!T37</f>
        <v>1500</v>
      </c>
      <c r="G35" s="55"/>
      <c r="H35" s="12">
        <f>대형마트!Z37</f>
        <v>1700</v>
      </c>
      <c r="I35" s="55">
        <f>대형마트!AF37</f>
        <v>1700</v>
      </c>
      <c r="J35" s="36">
        <f>대형마트!AL37</f>
        <v>1480</v>
      </c>
      <c r="K35" s="36">
        <f>대형마트!AR37</f>
        <v>1340</v>
      </c>
      <c r="L35" s="81">
        <f t="shared" si="6"/>
        <v>1510</v>
      </c>
      <c r="M35" s="81">
        <v>1510</v>
      </c>
      <c r="N35" s="64">
        <f t="shared" ref="N35:N38" si="7">L35-M35</f>
        <v>0</v>
      </c>
    </row>
    <row r="36" spans="1:14" ht="24.75" customHeight="1" x14ac:dyDescent="0.15">
      <c r="A36" s="47">
        <v>33</v>
      </c>
      <c r="B36" s="7" t="s">
        <v>26</v>
      </c>
      <c r="C36" s="8" t="s">
        <v>129</v>
      </c>
      <c r="D36" s="77">
        <f>대형마트!H38</f>
        <v>1700</v>
      </c>
      <c r="E36" s="12">
        <f>대형마트!N38</f>
        <v>1680</v>
      </c>
      <c r="F36" s="36">
        <f>대형마트!T38</f>
        <v>1850</v>
      </c>
      <c r="G36" s="55"/>
      <c r="H36" s="12">
        <f>대형마트!Z38</f>
        <v>1900</v>
      </c>
      <c r="I36" s="55">
        <f>대형마트!AF38</f>
        <v>1900</v>
      </c>
      <c r="J36" s="36">
        <f>대형마트!AL38</f>
        <v>1670</v>
      </c>
      <c r="K36" s="36">
        <f>대형마트!AR38</f>
        <v>1670</v>
      </c>
      <c r="L36" s="81">
        <f t="shared" si="6"/>
        <v>1770</v>
      </c>
      <c r="M36" s="81">
        <v>1770</v>
      </c>
      <c r="N36" s="64">
        <f t="shared" si="7"/>
        <v>0</v>
      </c>
    </row>
    <row r="37" spans="1:14" ht="24.75" customHeight="1" x14ac:dyDescent="0.15">
      <c r="A37" s="47">
        <v>34</v>
      </c>
      <c r="B37" s="7" t="s">
        <v>33</v>
      </c>
      <c r="C37" s="8" t="s">
        <v>5</v>
      </c>
      <c r="D37" s="77">
        <f>대형마트!H39</f>
        <v>2080</v>
      </c>
      <c r="E37" s="12">
        <f>대형마트!N39</f>
        <v>1780</v>
      </c>
      <c r="F37" s="36">
        <f>대형마트!T39</f>
        <v>2200</v>
      </c>
      <c r="G37" s="55"/>
      <c r="H37" s="12">
        <f>대형마트!Z39</f>
        <v>2100</v>
      </c>
      <c r="I37" s="55">
        <f>대형마트!AF39</f>
        <v>1950</v>
      </c>
      <c r="J37" s="36">
        <f>대형마트!AL39</f>
        <v>1830</v>
      </c>
      <c r="K37" s="36">
        <f>대형마트!AR39</f>
        <v>1880</v>
      </c>
      <c r="L37" s="81">
        <f t="shared" si="6"/>
        <v>1970</v>
      </c>
      <c r="M37" s="81">
        <v>1900</v>
      </c>
      <c r="N37" s="64">
        <f t="shared" si="7"/>
        <v>70</v>
      </c>
    </row>
    <row r="38" spans="1:14" ht="24.75" customHeight="1" thickBot="1" x14ac:dyDescent="0.2">
      <c r="A38" s="48">
        <v>35</v>
      </c>
      <c r="B38" s="49" t="s">
        <v>34</v>
      </c>
      <c r="C38" s="50" t="s">
        <v>7</v>
      </c>
      <c r="D38" s="78">
        <f>대형마트!H40</f>
        <v>1750</v>
      </c>
      <c r="E38" s="51">
        <f>대형마트!N40</f>
        <v>1600</v>
      </c>
      <c r="F38" s="52">
        <f>대형마트!T40</f>
        <v>1700</v>
      </c>
      <c r="G38" s="51"/>
      <c r="H38" s="51">
        <f>대형마트!Z40</f>
        <v>1800</v>
      </c>
      <c r="I38" s="51">
        <f>대형마트!AF40</f>
        <v>1650</v>
      </c>
      <c r="J38" s="52">
        <f>대형마트!AL40</f>
        <v>1900</v>
      </c>
      <c r="K38" s="52">
        <f>대형마트!AR40</f>
        <v>1880</v>
      </c>
      <c r="L38" s="81">
        <f t="shared" si="6"/>
        <v>1750</v>
      </c>
      <c r="M38" s="81">
        <v>1750</v>
      </c>
      <c r="N38" s="65">
        <f t="shared" si="7"/>
        <v>0</v>
      </c>
    </row>
    <row r="39" spans="1:14" x14ac:dyDescent="0.15">
      <c r="A39" s="2"/>
      <c r="B39" s="2"/>
    </row>
    <row r="40" spans="1:14" x14ac:dyDescent="0.15">
      <c r="A40" s="2"/>
      <c r="B40" s="2"/>
    </row>
    <row r="41" spans="1:14" x14ac:dyDescent="0.15">
      <c r="A41" s="2"/>
      <c r="B41" s="2"/>
    </row>
    <row r="42" spans="1:14" x14ac:dyDescent="0.15">
      <c r="A42" s="2"/>
      <c r="B42" s="2"/>
    </row>
    <row r="43" spans="1:14" x14ac:dyDescent="0.15">
      <c r="A43" s="2"/>
      <c r="B43" s="2"/>
    </row>
    <row r="44" spans="1:14" x14ac:dyDescent="0.15">
      <c r="A44" s="2"/>
      <c r="B44" s="2"/>
    </row>
    <row r="45" spans="1:14" x14ac:dyDescent="0.15">
      <c r="A45" s="2"/>
      <c r="B45" s="2"/>
    </row>
    <row r="46" spans="1:14" x14ac:dyDescent="0.15">
      <c r="A46" s="2"/>
      <c r="B46" s="2"/>
    </row>
    <row r="47" spans="1:14" x14ac:dyDescent="0.15">
      <c r="A47" s="2"/>
      <c r="B47" s="2"/>
    </row>
    <row r="48" spans="1:14" x14ac:dyDescent="0.15">
      <c r="A48" s="2"/>
      <c r="B48" s="2"/>
    </row>
    <row r="49" spans="1:2" x14ac:dyDescent="0.15">
      <c r="A49" s="2"/>
      <c r="B49" s="2"/>
    </row>
    <row r="50" spans="1:2" x14ac:dyDescent="0.15">
      <c r="A50" s="2"/>
      <c r="B50" s="2"/>
    </row>
    <row r="51" spans="1:2" x14ac:dyDescent="0.15">
      <c r="A51" s="2"/>
      <c r="B51" s="2"/>
    </row>
    <row r="52" spans="1:2" x14ac:dyDescent="0.15">
      <c r="A52" s="2"/>
      <c r="B52" s="2"/>
    </row>
    <row r="53" spans="1:2" x14ac:dyDescent="0.15">
      <c r="A53" s="2"/>
      <c r="B53" s="2"/>
    </row>
    <row r="54" spans="1:2" x14ac:dyDescent="0.15">
      <c r="A54" s="2"/>
      <c r="B54" s="2"/>
    </row>
    <row r="55" spans="1:2" x14ac:dyDescent="0.15">
      <c r="A55" s="2"/>
      <c r="B55" s="2"/>
    </row>
    <row r="56" spans="1:2" x14ac:dyDescent="0.15">
      <c r="A56" s="2"/>
      <c r="B56" s="2"/>
    </row>
    <row r="57" spans="1:2" x14ac:dyDescent="0.15">
      <c r="A57" s="2"/>
      <c r="B57" s="2"/>
    </row>
    <row r="58" spans="1:2" x14ac:dyDescent="0.15">
      <c r="A58" s="2"/>
      <c r="B58" s="2"/>
    </row>
    <row r="59" spans="1:2" x14ac:dyDescent="0.15">
      <c r="A59" s="2"/>
      <c r="B59" s="2"/>
    </row>
    <row r="60" spans="1:2" x14ac:dyDescent="0.15">
      <c r="A60" s="2"/>
      <c r="B60" s="2"/>
    </row>
    <row r="61" spans="1:2" x14ac:dyDescent="0.15">
      <c r="A61" s="2"/>
      <c r="B61" s="2"/>
    </row>
    <row r="62" spans="1:2" x14ac:dyDescent="0.15">
      <c r="A62" s="2"/>
      <c r="B62" s="2"/>
    </row>
  </sheetData>
  <phoneticPr fontId="29" type="noConversion"/>
  <pageMargins left="0.24319444596767426" right="0.19680555164813995" top="0.59041666984558105" bottom="0.39347222447395325" header="0.59041666984558105" footer="0.59041666984558105"/>
  <pageSetup paperSize="9" scale="66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0"/>
  <sheetViews>
    <sheetView zoomScaleNormal="100" zoomScaleSheetLayoutView="75" workbookViewId="0">
      <pane xSplit="3" ySplit="5" topLeftCell="AA9" activePane="bottomRight" state="frozen"/>
      <selection activeCell="L4" sqref="L4:L38"/>
      <selection pane="topRight" activeCell="L4" sqref="L4:L38"/>
      <selection pane="bottomLeft" activeCell="L4" sqref="L4:L38"/>
      <selection pane="bottomRight" activeCell="AD20" sqref="AD20"/>
    </sheetView>
  </sheetViews>
  <sheetFormatPr defaultRowHeight="18.75" x14ac:dyDescent="0.15"/>
  <cols>
    <col min="1" max="1" width="4.44140625" style="1" customWidth="1"/>
    <col min="2" max="2" width="8.44140625" style="1" customWidth="1"/>
    <col min="3" max="3" width="14.77734375" style="1" customWidth="1"/>
    <col min="4" max="5" width="9.77734375" style="1" customWidth="1"/>
    <col min="6" max="6" width="6.77734375" style="1" customWidth="1"/>
    <col min="7" max="7" width="6.77734375" style="15" customWidth="1"/>
    <col min="8" max="9" width="6.77734375" style="1" customWidth="1"/>
    <col min="10" max="11" width="9.77734375" style="1" customWidth="1"/>
    <col min="12" max="12" width="6.77734375" style="1" customWidth="1"/>
    <col min="13" max="13" width="6.77734375" style="15" customWidth="1"/>
    <col min="14" max="15" width="6.77734375" style="1" customWidth="1"/>
    <col min="16" max="17" width="9.77734375" style="1" customWidth="1"/>
    <col min="18" max="21" width="6.21875" style="1" customWidth="1"/>
    <col min="22" max="22" width="10.88671875" style="11" customWidth="1"/>
    <col min="23" max="23" width="9.77734375" style="11" customWidth="1"/>
    <col min="24" max="24" width="8.88671875" style="1" customWidth="1"/>
    <col min="25" max="26" width="7.109375" style="1" customWidth="1"/>
    <col min="27" max="27" width="8.77734375" style="1" customWidth="1"/>
    <col min="28" max="28" width="10.88671875" style="11" customWidth="1"/>
    <col min="29" max="29" width="9.77734375" style="11" customWidth="1"/>
    <col min="30" max="30" width="8.88671875" style="1" customWidth="1"/>
    <col min="31" max="32" width="7.109375" style="1" customWidth="1"/>
    <col min="33" max="33" width="8.77734375" style="1" customWidth="1"/>
    <col min="34" max="34" width="9" style="25" customWidth="1"/>
    <col min="35" max="35" width="9" style="1" customWidth="1"/>
    <col min="36" max="39" width="6.77734375" style="1" customWidth="1"/>
    <col min="40" max="41" width="9.77734375" style="1" customWidth="1"/>
    <col min="42" max="45" width="6.21875" style="1" customWidth="1"/>
    <col min="46" max="16384" width="8.88671875" style="1"/>
  </cols>
  <sheetData>
    <row r="1" spans="1:45" ht="45" customHeight="1" x14ac:dyDescent="0.15">
      <c r="A1" s="70" t="s">
        <v>71</v>
      </c>
      <c r="B1" s="23"/>
      <c r="C1" s="23"/>
      <c r="D1" s="24"/>
      <c r="E1" s="24"/>
      <c r="F1" s="24"/>
      <c r="G1" s="24"/>
      <c r="H1" s="24"/>
      <c r="J1" s="24"/>
      <c r="K1" s="24"/>
      <c r="L1" s="24"/>
      <c r="M1" s="24"/>
      <c r="N1" s="24"/>
      <c r="P1" s="103"/>
      <c r="Q1" s="103"/>
      <c r="R1" s="103"/>
      <c r="S1" s="103"/>
      <c r="T1" s="103"/>
      <c r="V1" s="23"/>
      <c r="W1" s="23"/>
      <c r="X1" s="23"/>
      <c r="Y1" s="23"/>
      <c r="Z1" s="23"/>
      <c r="AB1" s="23"/>
      <c r="AC1" s="23"/>
      <c r="AD1" s="23"/>
      <c r="AE1" s="23"/>
      <c r="AF1" s="23"/>
      <c r="AH1" s="103"/>
      <c r="AI1" s="103"/>
      <c r="AJ1" s="103"/>
      <c r="AK1" s="103"/>
      <c r="AL1" s="103"/>
      <c r="AN1" s="103"/>
      <c r="AO1" s="103"/>
      <c r="AP1" s="103"/>
      <c r="AQ1" s="103"/>
      <c r="AR1" s="103"/>
    </row>
    <row r="2" spans="1:45" ht="15.75" customHeight="1" thickBot="1" x14ac:dyDescent="0.2">
      <c r="A2" s="4"/>
      <c r="B2" s="4"/>
      <c r="C2" s="4"/>
      <c r="D2" s="4"/>
      <c r="E2" s="4"/>
      <c r="F2" s="4"/>
      <c r="H2" s="5"/>
      <c r="J2" s="4"/>
      <c r="K2" s="4"/>
      <c r="L2" s="4"/>
      <c r="N2" s="5"/>
      <c r="P2" s="4"/>
      <c r="Q2" s="4"/>
      <c r="R2" s="4"/>
      <c r="T2" s="5"/>
      <c r="X2" s="4"/>
      <c r="Z2" s="5"/>
      <c r="AD2" s="4"/>
      <c r="AF2" s="5"/>
      <c r="AH2" s="4"/>
      <c r="AI2" s="4"/>
      <c r="AJ2" s="4"/>
      <c r="AL2" s="5"/>
      <c r="AN2" s="4"/>
      <c r="AO2" s="4"/>
      <c r="AP2" s="4"/>
      <c r="AR2" s="5" t="s">
        <v>42</v>
      </c>
    </row>
    <row r="3" spans="1:45" ht="27.75" customHeight="1" thickBot="1" x14ac:dyDescent="0.2">
      <c r="A3" s="93" t="s">
        <v>30</v>
      </c>
      <c r="B3" s="94" t="s">
        <v>25</v>
      </c>
      <c r="C3" s="95" t="s">
        <v>53</v>
      </c>
      <c r="D3" s="100" t="s">
        <v>145</v>
      </c>
      <c r="E3" s="100"/>
      <c r="F3" s="100"/>
      <c r="G3" s="100"/>
      <c r="H3" s="100"/>
      <c r="I3" s="100"/>
      <c r="J3" s="97" t="s">
        <v>92</v>
      </c>
      <c r="K3" s="97"/>
      <c r="L3" s="97"/>
      <c r="M3" s="97"/>
      <c r="N3" s="97"/>
      <c r="O3" s="97"/>
      <c r="P3" s="100" t="s">
        <v>93</v>
      </c>
      <c r="Q3" s="100"/>
      <c r="R3" s="100"/>
      <c r="S3" s="100"/>
      <c r="T3" s="100"/>
      <c r="U3" s="104"/>
      <c r="V3" s="96" t="s">
        <v>91</v>
      </c>
      <c r="W3" s="97"/>
      <c r="X3" s="97"/>
      <c r="Y3" s="97"/>
      <c r="Z3" s="97"/>
      <c r="AA3" s="97"/>
      <c r="AB3" s="105" t="s">
        <v>144</v>
      </c>
      <c r="AC3" s="100"/>
      <c r="AD3" s="100"/>
      <c r="AE3" s="100"/>
      <c r="AF3" s="100"/>
      <c r="AG3" s="100"/>
      <c r="AH3" s="97" t="s">
        <v>94</v>
      </c>
      <c r="AI3" s="97"/>
      <c r="AJ3" s="97"/>
      <c r="AK3" s="97"/>
      <c r="AL3" s="97"/>
      <c r="AM3" s="97"/>
      <c r="AN3" s="100" t="s">
        <v>95</v>
      </c>
      <c r="AO3" s="100"/>
      <c r="AP3" s="100"/>
      <c r="AQ3" s="100"/>
      <c r="AR3" s="100"/>
      <c r="AS3" s="104"/>
    </row>
    <row r="4" spans="1:45" ht="21.75" customHeight="1" x14ac:dyDescent="0.15">
      <c r="A4" s="93"/>
      <c r="B4" s="94"/>
      <c r="C4" s="93"/>
      <c r="D4" s="101" t="s">
        <v>1</v>
      </c>
      <c r="E4" s="101"/>
      <c r="F4" s="101"/>
      <c r="G4" s="102" t="s">
        <v>46</v>
      </c>
      <c r="H4" s="102"/>
      <c r="I4" s="102"/>
      <c r="J4" s="98" t="s">
        <v>1</v>
      </c>
      <c r="K4" s="98"/>
      <c r="L4" s="98"/>
      <c r="M4" s="99" t="s">
        <v>46</v>
      </c>
      <c r="N4" s="99"/>
      <c r="O4" s="99"/>
      <c r="P4" s="101" t="s">
        <v>1</v>
      </c>
      <c r="Q4" s="101"/>
      <c r="R4" s="101"/>
      <c r="S4" s="102" t="s">
        <v>46</v>
      </c>
      <c r="T4" s="102"/>
      <c r="U4" s="102"/>
      <c r="V4" s="98" t="s">
        <v>1</v>
      </c>
      <c r="W4" s="98"/>
      <c r="X4" s="98"/>
      <c r="Y4" s="99" t="s">
        <v>46</v>
      </c>
      <c r="Z4" s="99"/>
      <c r="AA4" s="99"/>
      <c r="AB4" s="101" t="s">
        <v>1</v>
      </c>
      <c r="AC4" s="101"/>
      <c r="AD4" s="101"/>
      <c r="AE4" s="102" t="s">
        <v>46</v>
      </c>
      <c r="AF4" s="102"/>
      <c r="AG4" s="102"/>
      <c r="AH4" s="98" t="s">
        <v>1</v>
      </c>
      <c r="AI4" s="98"/>
      <c r="AJ4" s="98"/>
      <c r="AK4" s="99" t="s">
        <v>46</v>
      </c>
      <c r="AL4" s="99"/>
      <c r="AM4" s="99"/>
      <c r="AN4" s="101" t="s">
        <v>1</v>
      </c>
      <c r="AO4" s="101"/>
      <c r="AP4" s="101"/>
      <c r="AQ4" s="102" t="s">
        <v>46</v>
      </c>
      <c r="AR4" s="102"/>
      <c r="AS4" s="102"/>
    </row>
    <row r="5" spans="1:45" ht="35.1" customHeight="1" x14ac:dyDescent="0.15">
      <c r="A5" s="93"/>
      <c r="B5" s="93"/>
      <c r="C5" s="93"/>
      <c r="D5" s="18" t="s">
        <v>29</v>
      </c>
      <c r="E5" s="18" t="s">
        <v>17</v>
      </c>
      <c r="F5" s="19" t="s">
        <v>60</v>
      </c>
      <c r="G5" s="20" t="s">
        <v>20</v>
      </c>
      <c r="H5" s="21" t="s">
        <v>23</v>
      </c>
      <c r="I5" s="22" t="s">
        <v>56</v>
      </c>
      <c r="J5" s="27" t="s">
        <v>29</v>
      </c>
      <c r="K5" s="27" t="s">
        <v>17</v>
      </c>
      <c r="L5" s="28" t="s">
        <v>60</v>
      </c>
      <c r="M5" s="29" t="s">
        <v>20</v>
      </c>
      <c r="N5" s="30" t="s">
        <v>23</v>
      </c>
      <c r="O5" s="31" t="s">
        <v>56</v>
      </c>
      <c r="P5" s="18" t="s">
        <v>29</v>
      </c>
      <c r="Q5" s="18" t="s">
        <v>17</v>
      </c>
      <c r="R5" s="19" t="s">
        <v>60</v>
      </c>
      <c r="S5" s="20" t="s">
        <v>20</v>
      </c>
      <c r="T5" s="21" t="s">
        <v>23</v>
      </c>
      <c r="U5" s="22" t="s">
        <v>56</v>
      </c>
      <c r="V5" s="27" t="s">
        <v>29</v>
      </c>
      <c r="W5" s="27" t="s">
        <v>17</v>
      </c>
      <c r="X5" s="28" t="s">
        <v>60</v>
      </c>
      <c r="Y5" s="29" t="s">
        <v>20</v>
      </c>
      <c r="Z5" s="30" t="s">
        <v>23</v>
      </c>
      <c r="AA5" s="31" t="s">
        <v>56</v>
      </c>
      <c r="AB5" s="18" t="s">
        <v>29</v>
      </c>
      <c r="AC5" s="18" t="s">
        <v>17</v>
      </c>
      <c r="AD5" s="19" t="s">
        <v>60</v>
      </c>
      <c r="AE5" s="20" t="s">
        <v>20</v>
      </c>
      <c r="AF5" s="21" t="s">
        <v>23</v>
      </c>
      <c r="AG5" s="22" t="s">
        <v>56</v>
      </c>
      <c r="AH5" s="27" t="s">
        <v>29</v>
      </c>
      <c r="AI5" s="27" t="s">
        <v>17</v>
      </c>
      <c r="AJ5" s="28" t="s">
        <v>60</v>
      </c>
      <c r="AK5" s="29" t="s">
        <v>20</v>
      </c>
      <c r="AL5" s="30" t="s">
        <v>23</v>
      </c>
      <c r="AM5" s="31" t="s">
        <v>56</v>
      </c>
      <c r="AN5" s="18" t="s">
        <v>29</v>
      </c>
      <c r="AO5" s="18" t="s">
        <v>17</v>
      </c>
      <c r="AP5" s="19" t="s">
        <v>60</v>
      </c>
      <c r="AQ5" s="20" t="s">
        <v>20</v>
      </c>
      <c r="AR5" s="21" t="s">
        <v>23</v>
      </c>
      <c r="AS5" s="22" t="s">
        <v>56</v>
      </c>
    </row>
    <row r="6" spans="1:45" x14ac:dyDescent="0.15">
      <c r="A6" s="37">
        <v>1</v>
      </c>
      <c r="B6" s="38" t="s">
        <v>18</v>
      </c>
      <c r="C6" s="8" t="s">
        <v>72</v>
      </c>
      <c r="D6" s="80">
        <v>53000</v>
      </c>
      <c r="E6" s="80">
        <v>53000</v>
      </c>
      <c r="F6" s="14">
        <f>(E6-D6)/D6</f>
        <v>0</v>
      </c>
      <c r="G6" s="12">
        <v>57800</v>
      </c>
      <c r="H6" s="12">
        <f t="shared" ref="H6:H20" si="0">ROUND(SUM(D6:E6)/2,-1)</f>
        <v>53000</v>
      </c>
      <c r="I6" s="14">
        <f>(H6-G6)/G6</f>
        <v>-8.3044982698961933E-2</v>
      </c>
      <c r="J6" s="54">
        <v>56900</v>
      </c>
      <c r="K6" s="54">
        <v>56900</v>
      </c>
      <c r="L6" s="35">
        <f>(K6-J6)/J6</f>
        <v>0</v>
      </c>
      <c r="M6" s="32">
        <v>54350</v>
      </c>
      <c r="N6" s="32">
        <f t="shared" ref="N6:N27" si="1">ROUND(SUM(J6:K6)/2,-1)</f>
        <v>56900</v>
      </c>
      <c r="O6" s="35">
        <f>(N6-M6)/M6</f>
        <v>4.6918123275068994E-2</v>
      </c>
      <c r="P6" s="55">
        <v>69000</v>
      </c>
      <c r="Q6" s="55">
        <v>69000</v>
      </c>
      <c r="R6" s="14">
        <f t="shared" ref="R6:R11" si="2">(Q6-P6)/P6</f>
        <v>0</v>
      </c>
      <c r="S6" s="12">
        <v>69000</v>
      </c>
      <c r="T6" s="12">
        <f>ROUND(SUM(P6:Q6)/2,-1)</f>
        <v>69000</v>
      </c>
      <c r="U6" s="14">
        <f t="shared" ref="U6:U11" si="3">(T6-S6)/S6</f>
        <v>0</v>
      </c>
      <c r="V6" s="90">
        <v>62000</v>
      </c>
      <c r="W6" s="90">
        <v>62000</v>
      </c>
      <c r="X6" s="33">
        <f>(W6-V6)/V6</f>
        <v>0</v>
      </c>
      <c r="Y6" s="34">
        <v>61500</v>
      </c>
      <c r="Z6" s="34">
        <f t="shared" ref="Z6:Z35" si="4">ROUND(SUM(V6:W6)/2,-1)</f>
        <v>62000</v>
      </c>
      <c r="AA6" s="33">
        <f>(Z6-Y6)/Y6</f>
        <v>8.130081300813009E-3</v>
      </c>
      <c r="AB6" s="55">
        <v>57000</v>
      </c>
      <c r="AC6" s="55">
        <v>57000</v>
      </c>
      <c r="AD6" s="67">
        <f>(AC6-AB6)/AB6</f>
        <v>0</v>
      </c>
      <c r="AE6" s="68">
        <v>58250</v>
      </c>
      <c r="AF6" s="68">
        <f t="shared" ref="AF6:AF35" si="5">ROUND(SUM(AB6:AC6)/2,-1)</f>
        <v>57000</v>
      </c>
      <c r="AG6" s="67">
        <f>(AF6-AE6)/AE6</f>
        <v>-2.1459227467811159E-2</v>
      </c>
      <c r="AH6" s="55">
        <v>57000</v>
      </c>
      <c r="AI6" s="55">
        <v>57000</v>
      </c>
      <c r="AJ6" s="35">
        <f>(AI6-AH6)/AH6</f>
        <v>0</v>
      </c>
      <c r="AK6" s="32">
        <v>57500</v>
      </c>
      <c r="AL6" s="32">
        <f t="shared" ref="AL6:AL40" si="6">ROUND(SUM(AH6:AI6)/2,-1)</f>
        <v>57000</v>
      </c>
      <c r="AM6" s="35">
        <f>(AL6-AK6)/AK6</f>
        <v>-8.6956521739130436E-3</v>
      </c>
      <c r="AN6" s="55">
        <v>54900</v>
      </c>
      <c r="AO6" s="55">
        <v>49900</v>
      </c>
      <c r="AP6" s="14">
        <f t="shared" ref="AP6:AP11" si="7">(AO6-AN6)/AN6</f>
        <v>-9.107468123861566E-2</v>
      </c>
      <c r="AQ6" s="12">
        <v>61900</v>
      </c>
      <c r="AR6" s="12">
        <f t="shared" ref="AR6:AR40" si="8">ROUND(SUM(AN6:AO6)/2,-1)</f>
        <v>52400</v>
      </c>
      <c r="AS6" s="14">
        <f t="shared" ref="AS6:AS11" si="9">(AR6-AQ6)/AQ6</f>
        <v>-0.15347334410339256</v>
      </c>
    </row>
    <row r="7" spans="1:45" x14ac:dyDescent="0.15">
      <c r="A7" s="37">
        <v>2</v>
      </c>
      <c r="B7" s="39" t="s">
        <v>38</v>
      </c>
      <c r="C7" s="8" t="s">
        <v>73</v>
      </c>
      <c r="D7" s="77">
        <v>2480</v>
      </c>
      <c r="E7" s="77">
        <v>2500</v>
      </c>
      <c r="F7" s="14">
        <f>(E7-D7)/D7</f>
        <v>8.0645161290322578E-3</v>
      </c>
      <c r="G7" s="12">
        <v>1650</v>
      </c>
      <c r="H7" s="12">
        <f t="shared" si="0"/>
        <v>2490</v>
      </c>
      <c r="I7" s="14">
        <f>(H7-G7)/G7</f>
        <v>0.50909090909090904</v>
      </c>
      <c r="J7" s="12">
        <v>3500</v>
      </c>
      <c r="K7" s="12">
        <v>3500</v>
      </c>
      <c r="L7" s="35">
        <f>(K7-J7)/J7</f>
        <v>0</v>
      </c>
      <c r="M7" s="32">
        <v>2000</v>
      </c>
      <c r="N7" s="32">
        <f t="shared" si="1"/>
        <v>3500</v>
      </c>
      <c r="O7" s="35">
        <f>(N7-M7)/M7</f>
        <v>0.75</v>
      </c>
      <c r="P7" s="36">
        <v>2500</v>
      </c>
      <c r="Q7" s="36">
        <v>3000</v>
      </c>
      <c r="R7" s="14">
        <f t="shared" si="2"/>
        <v>0.2</v>
      </c>
      <c r="S7" s="12">
        <v>1500</v>
      </c>
      <c r="T7" s="12">
        <f>ROUND(SUM(P7:Q7)/2,-1)</f>
        <v>2750</v>
      </c>
      <c r="U7" s="14">
        <f t="shared" si="3"/>
        <v>0.83333333333333337</v>
      </c>
      <c r="V7" s="90">
        <v>2500</v>
      </c>
      <c r="W7" s="90">
        <v>2500</v>
      </c>
      <c r="X7" s="33">
        <f>(W7-V7)/V7</f>
        <v>0</v>
      </c>
      <c r="Y7" s="34">
        <v>2100</v>
      </c>
      <c r="Z7" s="34">
        <f t="shared" si="4"/>
        <v>2500</v>
      </c>
      <c r="AA7" s="33">
        <f>(Z7-Y7)/Y7</f>
        <v>0.19047619047619047</v>
      </c>
      <c r="AB7" s="55">
        <v>3000</v>
      </c>
      <c r="AC7" s="55">
        <v>3000</v>
      </c>
      <c r="AD7" s="67">
        <f>(AC7-AB7)/AB7</f>
        <v>0</v>
      </c>
      <c r="AE7" s="68">
        <v>1500</v>
      </c>
      <c r="AF7" s="68">
        <f t="shared" si="5"/>
        <v>3000</v>
      </c>
      <c r="AG7" s="67">
        <f>(AF7-AE7)/AE7</f>
        <v>1</v>
      </c>
      <c r="AH7" s="36">
        <v>3400</v>
      </c>
      <c r="AI7" s="36">
        <v>3600</v>
      </c>
      <c r="AJ7" s="35">
        <f>(AI7-AH7)/AH7</f>
        <v>5.8823529411764705E-2</v>
      </c>
      <c r="AK7" s="32">
        <v>2050</v>
      </c>
      <c r="AL7" s="32">
        <f t="shared" si="6"/>
        <v>3500</v>
      </c>
      <c r="AM7" s="35">
        <f>(AL7-AK7)/AK7</f>
        <v>0.70731707317073167</v>
      </c>
      <c r="AN7" s="36">
        <v>3490</v>
      </c>
      <c r="AO7" s="36">
        <v>3100</v>
      </c>
      <c r="AP7" s="14">
        <f t="shared" si="7"/>
        <v>-0.11174785100286533</v>
      </c>
      <c r="AQ7" s="12">
        <v>2190</v>
      </c>
      <c r="AR7" s="12">
        <f t="shared" si="8"/>
        <v>3300</v>
      </c>
      <c r="AS7" s="14">
        <f t="shared" si="9"/>
        <v>0.50684931506849318</v>
      </c>
    </row>
    <row r="8" spans="1:45" x14ac:dyDescent="0.15">
      <c r="A8" s="37">
        <v>3</v>
      </c>
      <c r="B8" s="38" t="s">
        <v>15</v>
      </c>
      <c r="C8" s="8" t="s">
        <v>132</v>
      </c>
      <c r="D8" s="77">
        <v>3000</v>
      </c>
      <c r="E8" s="77">
        <v>3000</v>
      </c>
      <c r="F8" s="14">
        <f>(E8-D8)/D8</f>
        <v>0</v>
      </c>
      <c r="G8" s="12">
        <v>6800</v>
      </c>
      <c r="H8" s="12">
        <f t="shared" si="0"/>
        <v>3000</v>
      </c>
      <c r="I8" s="14">
        <f>(H8-G8)/G8</f>
        <v>-0.55882352941176472</v>
      </c>
      <c r="J8" s="12">
        <v>3000</v>
      </c>
      <c r="K8" s="12">
        <v>2500</v>
      </c>
      <c r="L8" s="35">
        <f>(K8-J8)/J8</f>
        <v>-0.16666666666666666</v>
      </c>
      <c r="M8" s="32">
        <v>0</v>
      </c>
      <c r="N8" s="32">
        <f t="shared" si="1"/>
        <v>2750</v>
      </c>
      <c r="O8" s="35" t="e">
        <f>(N8-M8)/M8</f>
        <v>#DIV/0!</v>
      </c>
      <c r="P8" s="36"/>
      <c r="Q8" s="36"/>
      <c r="R8" s="14" t="e">
        <f t="shared" si="2"/>
        <v>#DIV/0!</v>
      </c>
      <c r="S8" s="12">
        <v>0</v>
      </c>
      <c r="T8" s="12">
        <f>ROUND(SUM(P8:Q8)/2,-1)</f>
        <v>0</v>
      </c>
      <c r="U8" s="14" t="e">
        <f t="shared" si="3"/>
        <v>#DIV/0!</v>
      </c>
      <c r="V8" s="90">
        <v>0</v>
      </c>
      <c r="W8" s="90">
        <v>3000</v>
      </c>
      <c r="X8" s="33" t="e">
        <f>(W8-V8)/V8</f>
        <v>#DIV/0!</v>
      </c>
      <c r="Y8" s="34">
        <v>0</v>
      </c>
      <c r="Z8" s="34">
        <f t="shared" si="4"/>
        <v>1500</v>
      </c>
      <c r="AA8" s="33" t="e">
        <f>(Z8-Y8)/Y8</f>
        <v>#DIV/0!</v>
      </c>
      <c r="AB8" s="55">
        <v>5500</v>
      </c>
      <c r="AC8" s="55">
        <v>4000</v>
      </c>
      <c r="AD8" s="67">
        <f>(AC8-AB8)/AB8</f>
        <v>-0.27272727272727271</v>
      </c>
      <c r="AE8" s="68">
        <v>4500</v>
      </c>
      <c r="AF8" s="68">
        <f t="shared" si="5"/>
        <v>4750</v>
      </c>
      <c r="AG8" s="67">
        <f>(AF8-AE8)/AE8</f>
        <v>5.5555555555555552E-2</v>
      </c>
      <c r="AH8" s="36">
        <v>7000</v>
      </c>
      <c r="AI8" s="36">
        <v>3300</v>
      </c>
      <c r="AJ8" s="35">
        <f>(AI8-AH8)/AH8</f>
        <v>-0.52857142857142858</v>
      </c>
      <c r="AK8" s="32">
        <v>0</v>
      </c>
      <c r="AL8" s="32">
        <f t="shared" si="6"/>
        <v>5150</v>
      </c>
      <c r="AM8" s="35" t="e">
        <f>(AL8-AK8)/AK8</f>
        <v>#DIV/0!</v>
      </c>
      <c r="AN8" s="36">
        <v>4990</v>
      </c>
      <c r="AO8" s="36">
        <v>2450</v>
      </c>
      <c r="AP8" s="14">
        <f t="shared" si="7"/>
        <v>-0.50901803607214424</v>
      </c>
      <c r="AQ8" s="12">
        <v>0</v>
      </c>
      <c r="AR8" s="12">
        <f t="shared" si="8"/>
        <v>3720</v>
      </c>
      <c r="AS8" s="14" t="e">
        <f t="shared" si="9"/>
        <v>#DIV/0!</v>
      </c>
    </row>
    <row r="9" spans="1:45" x14ac:dyDescent="0.15">
      <c r="A9" s="37">
        <v>4</v>
      </c>
      <c r="B9" s="38" t="s">
        <v>80</v>
      </c>
      <c r="C9" s="8" t="s">
        <v>83</v>
      </c>
      <c r="D9" s="77">
        <v>830</v>
      </c>
      <c r="E9" s="77">
        <v>830</v>
      </c>
      <c r="F9" s="14">
        <f t="shared" ref="F9:F40" si="10">(E9-D9)/D9</f>
        <v>0</v>
      </c>
      <c r="G9" s="12">
        <v>650</v>
      </c>
      <c r="H9" s="12">
        <f t="shared" si="0"/>
        <v>830</v>
      </c>
      <c r="I9" s="14">
        <f t="shared" ref="I9:I40" si="11">(H9-G9)/G9</f>
        <v>0.27692307692307694</v>
      </c>
      <c r="J9" s="12">
        <v>980</v>
      </c>
      <c r="K9" s="12">
        <v>980</v>
      </c>
      <c r="L9" s="35">
        <f t="shared" ref="L9:L35" si="12">(K9-J9)/J9</f>
        <v>0</v>
      </c>
      <c r="M9" s="32">
        <v>780</v>
      </c>
      <c r="N9" s="32">
        <f t="shared" si="1"/>
        <v>980</v>
      </c>
      <c r="O9" s="35">
        <f t="shared" ref="O9:O35" si="13">(N9-M9)/M9</f>
        <v>0.25641025641025639</v>
      </c>
      <c r="P9" s="36">
        <v>2900</v>
      </c>
      <c r="Q9" s="36">
        <v>1500</v>
      </c>
      <c r="R9" s="14">
        <f t="shared" si="2"/>
        <v>-0.48275862068965519</v>
      </c>
      <c r="S9" s="12">
        <v>1100</v>
      </c>
      <c r="T9" s="12">
        <f t="shared" ref="T9:T33" si="14">ROUND(SUM(P9:Q9)/2,-1)</f>
        <v>2200</v>
      </c>
      <c r="U9" s="14">
        <f t="shared" si="3"/>
        <v>1</v>
      </c>
      <c r="V9" s="90">
        <v>2500</v>
      </c>
      <c r="W9" s="90">
        <v>2500</v>
      </c>
      <c r="X9" s="33">
        <f t="shared" ref="X9:X35" si="15">(W9-V9)/V9</f>
        <v>0</v>
      </c>
      <c r="Y9" s="34">
        <v>1500</v>
      </c>
      <c r="Z9" s="34">
        <f t="shared" si="4"/>
        <v>2500</v>
      </c>
      <c r="AA9" s="33">
        <f t="shared" ref="AA9:AA35" si="16">(Z9-Y9)/Y9</f>
        <v>0.66666666666666663</v>
      </c>
      <c r="AB9" s="55">
        <v>1320</v>
      </c>
      <c r="AC9" s="55">
        <v>1000</v>
      </c>
      <c r="AD9" s="67">
        <f t="shared" ref="AD9:AD40" si="17">(AC9-AB9)/AB9</f>
        <v>-0.24242424242424243</v>
      </c>
      <c r="AE9" s="68">
        <v>1000</v>
      </c>
      <c r="AF9" s="68">
        <f t="shared" si="5"/>
        <v>1160</v>
      </c>
      <c r="AG9" s="67">
        <f t="shared" ref="AG9:AG40" si="18">(AF9-AE9)/AE9</f>
        <v>0.16</v>
      </c>
      <c r="AH9" s="36">
        <v>1600</v>
      </c>
      <c r="AI9" s="36">
        <v>1000</v>
      </c>
      <c r="AJ9" s="35">
        <f t="shared" ref="AJ9:AJ27" si="19">(AI9-AH9)/AH9</f>
        <v>-0.375</v>
      </c>
      <c r="AK9" s="32">
        <v>950</v>
      </c>
      <c r="AL9" s="32">
        <f t="shared" si="6"/>
        <v>1300</v>
      </c>
      <c r="AM9" s="35">
        <f t="shared" ref="AM9:AM27" si="20">(AL9-AK9)/AK9</f>
        <v>0.36842105263157893</v>
      </c>
      <c r="AN9" s="36">
        <v>2400</v>
      </c>
      <c r="AO9" s="36">
        <v>2000</v>
      </c>
      <c r="AP9" s="14">
        <f t="shared" si="7"/>
        <v>-0.16666666666666666</v>
      </c>
      <c r="AQ9" s="12">
        <v>1000</v>
      </c>
      <c r="AR9" s="12">
        <f t="shared" si="8"/>
        <v>2200</v>
      </c>
      <c r="AS9" s="14">
        <f t="shared" si="9"/>
        <v>1.2</v>
      </c>
    </row>
    <row r="10" spans="1:45" x14ac:dyDescent="0.15">
      <c r="A10" s="37">
        <v>5</v>
      </c>
      <c r="B10" s="39" t="s">
        <v>16</v>
      </c>
      <c r="C10" s="8" t="s">
        <v>63</v>
      </c>
      <c r="D10" s="77">
        <v>2480</v>
      </c>
      <c r="E10" s="77">
        <v>2480</v>
      </c>
      <c r="F10" s="14">
        <f t="shared" si="10"/>
        <v>0</v>
      </c>
      <c r="G10" s="12">
        <v>3800</v>
      </c>
      <c r="H10" s="12">
        <f t="shared" si="0"/>
        <v>2480</v>
      </c>
      <c r="I10" s="14">
        <f t="shared" si="11"/>
        <v>-0.3473684210526316</v>
      </c>
      <c r="J10" s="12">
        <v>1840</v>
      </c>
      <c r="K10" s="12">
        <v>2000</v>
      </c>
      <c r="L10" s="35">
        <f t="shared" si="12"/>
        <v>8.6956521739130432E-2</v>
      </c>
      <c r="M10" s="32">
        <v>3000</v>
      </c>
      <c r="N10" s="32">
        <f t="shared" si="1"/>
        <v>1920</v>
      </c>
      <c r="O10" s="35">
        <f t="shared" si="13"/>
        <v>-0.36</v>
      </c>
      <c r="P10" s="36">
        <v>2800</v>
      </c>
      <c r="Q10" s="36">
        <v>2500</v>
      </c>
      <c r="R10" s="14">
        <f t="shared" si="2"/>
        <v>-0.10714285714285714</v>
      </c>
      <c r="S10" s="12">
        <v>3300</v>
      </c>
      <c r="T10" s="12">
        <f t="shared" si="14"/>
        <v>2650</v>
      </c>
      <c r="U10" s="14">
        <f t="shared" si="3"/>
        <v>-0.19696969696969696</v>
      </c>
      <c r="V10" s="90">
        <v>3490</v>
      </c>
      <c r="W10" s="90">
        <v>3490</v>
      </c>
      <c r="X10" s="33">
        <f t="shared" si="15"/>
        <v>0</v>
      </c>
      <c r="Y10" s="34">
        <v>3490</v>
      </c>
      <c r="Z10" s="34">
        <f t="shared" si="4"/>
        <v>3490</v>
      </c>
      <c r="AA10" s="33">
        <f t="shared" si="16"/>
        <v>0</v>
      </c>
      <c r="AB10" s="55">
        <v>1980</v>
      </c>
      <c r="AC10" s="55">
        <v>1980</v>
      </c>
      <c r="AD10" s="67">
        <f t="shared" si="17"/>
        <v>0</v>
      </c>
      <c r="AE10" s="68">
        <v>2240</v>
      </c>
      <c r="AF10" s="68">
        <f t="shared" si="5"/>
        <v>1980</v>
      </c>
      <c r="AG10" s="67">
        <f t="shared" si="18"/>
        <v>-0.11607142857142858</v>
      </c>
      <c r="AH10" s="36">
        <v>2800</v>
      </c>
      <c r="AI10" s="36">
        <v>3000</v>
      </c>
      <c r="AJ10" s="35">
        <f t="shared" si="19"/>
        <v>7.1428571428571425E-2</v>
      </c>
      <c r="AK10" s="32">
        <v>2600</v>
      </c>
      <c r="AL10" s="32">
        <f t="shared" si="6"/>
        <v>2900</v>
      </c>
      <c r="AM10" s="35">
        <f t="shared" si="20"/>
        <v>0.11538461538461539</v>
      </c>
      <c r="AN10" s="36">
        <v>3990</v>
      </c>
      <c r="AO10" s="36">
        <v>3300</v>
      </c>
      <c r="AP10" s="14">
        <f t="shared" si="7"/>
        <v>-0.17293233082706766</v>
      </c>
      <c r="AQ10" s="12">
        <v>2880</v>
      </c>
      <c r="AR10" s="12">
        <f t="shared" si="8"/>
        <v>3650</v>
      </c>
      <c r="AS10" s="14">
        <f t="shared" si="9"/>
        <v>0.2673611111111111</v>
      </c>
    </row>
    <row r="11" spans="1:45" x14ac:dyDescent="0.15">
      <c r="A11" s="37">
        <v>6</v>
      </c>
      <c r="B11" s="38" t="s">
        <v>31</v>
      </c>
      <c r="C11" s="8" t="s">
        <v>52</v>
      </c>
      <c r="D11" s="77">
        <v>2480</v>
      </c>
      <c r="E11" s="77">
        <v>2480</v>
      </c>
      <c r="F11" s="14">
        <f t="shared" si="10"/>
        <v>0</v>
      </c>
      <c r="G11" s="12">
        <v>3500</v>
      </c>
      <c r="H11" s="12">
        <f t="shared" si="0"/>
        <v>2480</v>
      </c>
      <c r="I11" s="14">
        <f t="shared" si="11"/>
        <v>-0.29142857142857143</v>
      </c>
      <c r="J11" s="12">
        <v>2000</v>
      </c>
      <c r="K11" s="12">
        <v>2000</v>
      </c>
      <c r="L11" s="35">
        <f t="shared" si="12"/>
        <v>0</v>
      </c>
      <c r="M11" s="32">
        <v>2640</v>
      </c>
      <c r="N11" s="32">
        <f t="shared" si="1"/>
        <v>2000</v>
      </c>
      <c r="O11" s="35">
        <f t="shared" si="13"/>
        <v>-0.24242424242424243</v>
      </c>
      <c r="P11" s="36">
        <v>4800</v>
      </c>
      <c r="Q11" s="36">
        <v>3000</v>
      </c>
      <c r="R11" s="14">
        <f t="shared" si="2"/>
        <v>-0.375</v>
      </c>
      <c r="S11" s="12">
        <v>0</v>
      </c>
      <c r="T11" s="12">
        <f t="shared" si="14"/>
        <v>3900</v>
      </c>
      <c r="U11" s="14" t="e">
        <f t="shared" si="3"/>
        <v>#DIV/0!</v>
      </c>
      <c r="V11" s="90">
        <v>5000</v>
      </c>
      <c r="W11" s="90">
        <v>5000</v>
      </c>
      <c r="X11" s="33">
        <f t="shared" si="15"/>
        <v>0</v>
      </c>
      <c r="Y11" s="34">
        <v>4000</v>
      </c>
      <c r="Z11" s="34">
        <f t="shared" si="4"/>
        <v>5000</v>
      </c>
      <c r="AA11" s="33">
        <f t="shared" si="16"/>
        <v>0.25</v>
      </c>
      <c r="AB11" s="55">
        <v>5000</v>
      </c>
      <c r="AC11" s="55">
        <v>3000</v>
      </c>
      <c r="AD11" s="67">
        <f t="shared" si="17"/>
        <v>-0.4</v>
      </c>
      <c r="AE11" s="68">
        <v>2750</v>
      </c>
      <c r="AF11" s="68">
        <f t="shared" si="5"/>
        <v>4000</v>
      </c>
      <c r="AG11" s="67">
        <f t="shared" si="18"/>
        <v>0.45454545454545453</v>
      </c>
      <c r="AH11" s="36">
        <v>5600</v>
      </c>
      <c r="AI11" s="36">
        <v>5600</v>
      </c>
      <c r="AJ11" s="35">
        <f t="shared" si="19"/>
        <v>0</v>
      </c>
      <c r="AK11" s="32">
        <v>3100</v>
      </c>
      <c r="AL11" s="32">
        <f t="shared" si="6"/>
        <v>5600</v>
      </c>
      <c r="AM11" s="35">
        <f t="shared" si="20"/>
        <v>0.80645161290322576</v>
      </c>
      <c r="AN11" s="36">
        <v>4990</v>
      </c>
      <c r="AO11" s="36">
        <v>4700</v>
      </c>
      <c r="AP11" s="14">
        <f t="shared" si="7"/>
        <v>-5.8116232464929862E-2</v>
      </c>
      <c r="AQ11" s="12">
        <v>3560</v>
      </c>
      <c r="AR11" s="12">
        <f t="shared" si="8"/>
        <v>4850</v>
      </c>
      <c r="AS11" s="14">
        <f t="shared" si="9"/>
        <v>0.36235955056179775</v>
      </c>
    </row>
    <row r="12" spans="1:45" x14ac:dyDescent="0.15">
      <c r="A12" s="37">
        <v>7</v>
      </c>
      <c r="B12" s="38" t="s">
        <v>82</v>
      </c>
      <c r="C12" s="8" t="s">
        <v>84</v>
      </c>
      <c r="D12" s="77">
        <v>1500</v>
      </c>
      <c r="E12" s="77">
        <v>1500</v>
      </c>
      <c r="F12" s="14">
        <f t="shared" si="10"/>
        <v>0</v>
      </c>
      <c r="G12" s="12">
        <v>1500</v>
      </c>
      <c r="H12" s="12">
        <f t="shared" si="0"/>
        <v>1500</v>
      </c>
      <c r="I12" s="14">
        <f t="shared" si="11"/>
        <v>0</v>
      </c>
      <c r="J12" s="12">
        <v>1550</v>
      </c>
      <c r="K12" s="12">
        <v>1550</v>
      </c>
      <c r="L12" s="35">
        <f t="shared" si="12"/>
        <v>0</v>
      </c>
      <c r="M12" s="32">
        <v>850</v>
      </c>
      <c r="N12" s="32">
        <f t="shared" si="1"/>
        <v>1550</v>
      </c>
      <c r="O12" s="35">
        <f t="shared" si="13"/>
        <v>0.82352941176470584</v>
      </c>
      <c r="P12" s="36">
        <v>1500</v>
      </c>
      <c r="Q12" s="36">
        <v>1500</v>
      </c>
      <c r="R12" s="14">
        <f t="shared" ref="R12:R27" si="21">(Q12-P12)/P12</f>
        <v>0</v>
      </c>
      <c r="S12" s="12">
        <v>1500</v>
      </c>
      <c r="T12" s="12">
        <f t="shared" si="14"/>
        <v>1500</v>
      </c>
      <c r="U12" s="14">
        <f t="shared" ref="U12:U27" si="22">(T12-S12)/S12</f>
        <v>0</v>
      </c>
      <c r="V12" s="90">
        <v>1500</v>
      </c>
      <c r="W12" s="90">
        <v>1500</v>
      </c>
      <c r="X12" s="33">
        <f t="shared" si="15"/>
        <v>0</v>
      </c>
      <c r="Y12" s="34">
        <v>1500</v>
      </c>
      <c r="Z12" s="34">
        <f t="shared" si="4"/>
        <v>1500</v>
      </c>
      <c r="AA12" s="33">
        <f t="shared" si="16"/>
        <v>0</v>
      </c>
      <c r="AB12" s="55">
        <v>1500</v>
      </c>
      <c r="AC12" s="55">
        <v>1500</v>
      </c>
      <c r="AD12" s="67">
        <f t="shared" si="17"/>
        <v>0</v>
      </c>
      <c r="AE12" s="68">
        <v>1500</v>
      </c>
      <c r="AF12" s="68">
        <f t="shared" si="5"/>
        <v>1500</v>
      </c>
      <c r="AG12" s="67">
        <f t="shared" si="18"/>
        <v>0</v>
      </c>
      <c r="AH12" s="36">
        <v>1380</v>
      </c>
      <c r="AI12" s="36">
        <v>1380</v>
      </c>
      <c r="AJ12" s="35">
        <f t="shared" si="19"/>
        <v>0</v>
      </c>
      <c r="AK12" s="32">
        <v>1380</v>
      </c>
      <c r="AL12" s="32">
        <f t="shared" si="6"/>
        <v>1380</v>
      </c>
      <c r="AM12" s="35">
        <f t="shared" si="20"/>
        <v>0</v>
      </c>
      <c r="AN12" s="36">
        <v>1220</v>
      </c>
      <c r="AO12" s="36">
        <v>1220</v>
      </c>
      <c r="AP12" s="14">
        <f t="shared" ref="AP12:AP27" si="23">(AO12-AN12)/AN12</f>
        <v>0</v>
      </c>
      <c r="AQ12" s="12">
        <v>1490</v>
      </c>
      <c r="AR12" s="12">
        <f t="shared" si="8"/>
        <v>1220</v>
      </c>
      <c r="AS12" s="14">
        <f t="shared" ref="AS12:AS27" si="24">(AR12-AQ12)/AQ12</f>
        <v>-0.18120805369127516</v>
      </c>
    </row>
    <row r="13" spans="1:45" x14ac:dyDescent="0.15">
      <c r="A13" s="37">
        <v>8</v>
      </c>
      <c r="B13" s="38" t="s">
        <v>79</v>
      </c>
      <c r="C13" s="8" t="s">
        <v>85</v>
      </c>
      <c r="D13" s="77">
        <v>1350</v>
      </c>
      <c r="E13" s="77">
        <v>1350</v>
      </c>
      <c r="F13" s="14">
        <f t="shared" si="10"/>
        <v>0</v>
      </c>
      <c r="G13" s="12">
        <v>610</v>
      </c>
      <c r="H13" s="12">
        <f t="shared" si="0"/>
        <v>1350</v>
      </c>
      <c r="I13" s="14">
        <f t="shared" si="11"/>
        <v>1.2131147540983607</v>
      </c>
      <c r="J13" s="12">
        <v>1750</v>
      </c>
      <c r="K13" s="12">
        <v>1250</v>
      </c>
      <c r="L13" s="35">
        <f t="shared" si="12"/>
        <v>-0.2857142857142857</v>
      </c>
      <c r="M13" s="32">
        <v>990</v>
      </c>
      <c r="N13" s="32">
        <f t="shared" si="1"/>
        <v>1500</v>
      </c>
      <c r="O13" s="35">
        <f t="shared" si="13"/>
        <v>0.51515151515151514</v>
      </c>
      <c r="P13" s="36">
        <v>1750</v>
      </c>
      <c r="Q13" s="36">
        <v>1700</v>
      </c>
      <c r="R13" s="14">
        <f t="shared" si="21"/>
        <v>-2.8571428571428571E-2</v>
      </c>
      <c r="S13" s="12">
        <v>1350</v>
      </c>
      <c r="T13" s="12">
        <f t="shared" si="14"/>
        <v>1730</v>
      </c>
      <c r="U13" s="14">
        <f t="shared" si="22"/>
        <v>0.2814814814814815</v>
      </c>
      <c r="V13" s="90">
        <v>2000</v>
      </c>
      <c r="W13" s="90">
        <v>2000</v>
      </c>
      <c r="X13" s="33">
        <f t="shared" si="15"/>
        <v>0</v>
      </c>
      <c r="Y13" s="34">
        <v>1250</v>
      </c>
      <c r="Z13" s="34">
        <f t="shared" si="4"/>
        <v>2000</v>
      </c>
      <c r="AA13" s="33">
        <f t="shared" si="16"/>
        <v>0.6</v>
      </c>
      <c r="AB13" s="55">
        <v>1500</v>
      </c>
      <c r="AC13" s="55">
        <v>1500</v>
      </c>
      <c r="AD13" s="67">
        <f t="shared" si="17"/>
        <v>0</v>
      </c>
      <c r="AE13" s="68">
        <v>870</v>
      </c>
      <c r="AF13" s="68">
        <f t="shared" si="5"/>
        <v>1500</v>
      </c>
      <c r="AG13" s="67">
        <f t="shared" si="18"/>
        <v>0.72413793103448276</v>
      </c>
      <c r="AH13" s="36">
        <v>1700</v>
      </c>
      <c r="AI13" s="36">
        <v>1500</v>
      </c>
      <c r="AJ13" s="35">
        <f t="shared" si="19"/>
        <v>-0.11764705882352941</v>
      </c>
      <c r="AK13" s="32">
        <v>700</v>
      </c>
      <c r="AL13" s="32">
        <f t="shared" si="6"/>
        <v>1600</v>
      </c>
      <c r="AM13" s="35">
        <f t="shared" si="20"/>
        <v>1.2857142857142858</v>
      </c>
      <c r="AN13" s="36">
        <v>1200</v>
      </c>
      <c r="AO13" s="36">
        <v>1990</v>
      </c>
      <c r="AP13" s="14">
        <f t="shared" si="23"/>
        <v>0.65833333333333333</v>
      </c>
      <c r="AQ13" s="12">
        <v>1410</v>
      </c>
      <c r="AR13" s="12">
        <f t="shared" si="8"/>
        <v>1600</v>
      </c>
      <c r="AS13" s="14">
        <f t="shared" si="24"/>
        <v>0.13475177304964539</v>
      </c>
    </row>
    <row r="14" spans="1:45" x14ac:dyDescent="0.15">
      <c r="A14" s="37">
        <v>9</v>
      </c>
      <c r="B14" s="38" t="s">
        <v>81</v>
      </c>
      <c r="C14" s="8" t="s">
        <v>83</v>
      </c>
      <c r="D14" s="77">
        <v>390</v>
      </c>
      <c r="E14" s="77">
        <v>390</v>
      </c>
      <c r="F14" s="14">
        <f t="shared" si="10"/>
        <v>0</v>
      </c>
      <c r="G14" s="12">
        <v>960</v>
      </c>
      <c r="H14" s="12">
        <f t="shared" si="0"/>
        <v>390</v>
      </c>
      <c r="I14" s="14">
        <f t="shared" si="11"/>
        <v>-0.59375</v>
      </c>
      <c r="J14" s="12">
        <v>640</v>
      </c>
      <c r="K14" s="12">
        <v>700</v>
      </c>
      <c r="L14" s="35">
        <f t="shared" si="12"/>
        <v>9.375E-2</v>
      </c>
      <c r="M14" s="32">
        <v>680</v>
      </c>
      <c r="N14" s="32">
        <f t="shared" si="1"/>
        <v>670</v>
      </c>
      <c r="O14" s="35">
        <f t="shared" si="13"/>
        <v>-1.4705882352941176E-2</v>
      </c>
      <c r="P14" s="36">
        <v>700</v>
      </c>
      <c r="Q14" s="36">
        <v>700</v>
      </c>
      <c r="R14" s="14">
        <f t="shared" si="21"/>
        <v>0</v>
      </c>
      <c r="S14" s="12">
        <v>600</v>
      </c>
      <c r="T14" s="12">
        <f t="shared" si="14"/>
        <v>700</v>
      </c>
      <c r="U14" s="14">
        <f t="shared" si="22"/>
        <v>0.16666666666666666</v>
      </c>
      <c r="V14" s="90">
        <v>990</v>
      </c>
      <c r="W14" s="90">
        <v>800</v>
      </c>
      <c r="X14" s="33">
        <f t="shared" si="15"/>
        <v>-0.19191919191919191</v>
      </c>
      <c r="Y14" s="34">
        <v>750</v>
      </c>
      <c r="Z14" s="34">
        <f t="shared" si="4"/>
        <v>900</v>
      </c>
      <c r="AA14" s="33">
        <f t="shared" si="16"/>
        <v>0.2</v>
      </c>
      <c r="AB14" s="55">
        <v>990</v>
      </c>
      <c r="AC14" s="55">
        <v>900</v>
      </c>
      <c r="AD14" s="67">
        <f t="shared" si="17"/>
        <v>-9.0909090909090912E-2</v>
      </c>
      <c r="AE14" s="68">
        <v>900</v>
      </c>
      <c r="AF14" s="68">
        <f t="shared" si="5"/>
        <v>950</v>
      </c>
      <c r="AG14" s="67">
        <f t="shared" si="18"/>
        <v>5.5555555555555552E-2</v>
      </c>
      <c r="AH14" s="36">
        <v>835</v>
      </c>
      <c r="AI14" s="36">
        <v>975</v>
      </c>
      <c r="AJ14" s="35">
        <f t="shared" si="19"/>
        <v>0.16766467065868262</v>
      </c>
      <c r="AK14" s="32">
        <v>600</v>
      </c>
      <c r="AL14" s="32">
        <f t="shared" si="6"/>
        <v>910</v>
      </c>
      <c r="AM14" s="35">
        <f t="shared" si="20"/>
        <v>0.51666666666666672</v>
      </c>
      <c r="AN14" s="36">
        <v>1100</v>
      </c>
      <c r="AO14" s="36">
        <v>1000</v>
      </c>
      <c r="AP14" s="14">
        <f t="shared" si="23"/>
        <v>-9.0909090909090912E-2</v>
      </c>
      <c r="AQ14" s="12">
        <v>740</v>
      </c>
      <c r="AR14" s="12">
        <f t="shared" si="8"/>
        <v>1050</v>
      </c>
      <c r="AS14" s="14">
        <f t="shared" si="24"/>
        <v>0.41891891891891891</v>
      </c>
    </row>
    <row r="15" spans="1:45" x14ac:dyDescent="0.15">
      <c r="A15" s="37">
        <v>10</v>
      </c>
      <c r="B15" s="39" t="s">
        <v>32</v>
      </c>
      <c r="C15" s="8" t="s">
        <v>162</v>
      </c>
      <c r="D15" s="77">
        <v>5200</v>
      </c>
      <c r="E15" s="77">
        <v>5200</v>
      </c>
      <c r="F15" s="14">
        <f t="shared" si="10"/>
        <v>0</v>
      </c>
      <c r="G15" s="12">
        <v>13600</v>
      </c>
      <c r="H15" s="12">
        <f t="shared" si="0"/>
        <v>5200</v>
      </c>
      <c r="I15" s="14">
        <f t="shared" si="11"/>
        <v>-0.61764705882352944</v>
      </c>
      <c r="J15" s="12">
        <v>7400</v>
      </c>
      <c r="K15" s="12">
        <v>4000</v>
      </c>
      <c r="L15" s="35">
        <f t="shared" si="12"/>
        <v>-0.45945945945945948</v>
      </c>
      <c r="M15" s="32">
        <v>7820</v>
      </c>
      <c r="N15" s="32">
        <f t="shared" si="1"/>
        <v>5700</v>
      </c>
      <c r="O15" s="35">
        <f t="shared" si="13"/>
        <v>-0.2710997442455243</v>
      </c>
      <c r="P15" s="36">
        <v>11000</v>
      </c>
      <c r="Q15" s="36">
        <v>6400</v>
      </c>
      <c r="R15" s="14">
        <f t="shared" si="21"/>
        <v>-0.41818181818181815</v>
      </c>
      <c r="S15" s="12">
        <v>13500</v>
      </c>
      <c r="T15" s="12">
        <f t="shared" si="14"/>
        <v>8700</v>
      </c>
      <c r="U15" s="14">
        <f t="shared" si="22"/>
        <v>-0.35555555555555557</v>
      </c>
      <c r="V15" s="90">
        <v>13900</v>
      </c>
      <c r="W15" s="90">
        <v>9200</v>
      </c>
      <c r="X15" s="33">
        <f t="shared" si="15"/>
        <v>-0.33812949640287771</v>
      </c>
      <c r="Y15" s="34">
        <v>12900</v>
      </c>
      <c r="Z15" s="34">
        <f t="shared" si="4"/>
        <v>11550</v>
      </c>
      <c r="AA15" s="33">
        <f t="shared" si="16"/>
        <v>-0.10465116279069768</v>
      </c>
      <c r="AB15" s="55">
        <v>11000</v>
      </c>
      <c r="AC15" s="55">
        <v>11000</v>
      </c>
      <c r="AD15" s="67">
        <f t="shared" si="17"/>
        <v>0</v>
      </c>
      <c r="AE15" s="68">
        <v>10600</v>
      </c>
      <c r="AF15" s="68">
        <f t="shared" si="5"/>
        <v>11000</v>
      </c>
      <c r="AG15" s="67">
        <f t="shared" si="18"/>
        <v>3.7735849056603772E-2</v>
      </c>
      <c r="AH15" s="36">
        <v>8000</v>
      </c>
      <c r="AI15" s="36">
        <v>8600</v>
      </c>
      <c r="AJ15" s="35">
        <f t="shared" si="19"/>
        <v>7.4999999999999997E-2</v>
      </c>
      <c r="AK15" s="32">
        <v>10000</v>
      </c>
      <c r="AL15" s="32">
        <f t="shared" si="6"/>
        <v>8300</v>
      </c>
      <c r="AM15" s="35">
        <f t="shared" si="20"/>
        <v>-0.17</v>
      </c>
      <c r="AN15" s="36">
        <v>7500</v>
      </c>
      <c r="AO15" s="36">
        <v>6000</v>
      </c>
      <c r="AP15" s="14">
        <f t="shared" si="23"/>
        <v>-0.2</v>
      </c>
      <c r="AQ15" s="12">
        <v>8200</v>
      </c>
      <c r="AR15" s="12">
        <f t="shared" si="8"/>
        <v>6750</v>
      </c>
      <c r="AS15" s="14">
        <f t="shared" si="24"/>
        <v>-0.17682926829268292</v>
      </c>
    </row>
    <row r="16" spans="1:45" x14ac:dyDescent="0.15">
      <c r="A16" s="37">
        <v>11</v>
      </c>
      <c r="B16" s="38" t="s">
        <v>19</v>
      </c>
      <c r="C16" s="8" t="s">
        <v>162</v>
      </c>
      <c r="D16" s="77">
        <v>7600</v>
      </c>
      <c r="E16" s="77">
        <v>7600</v>
      </c>
      <c r="F16" s="14">
        <f t="shared" si="10"/>
        <v>0</v>
      </c>
      <c r="G16" s="12">
        <v>16900</v>
      </c>
      <c r="H16" s="12">
        <f t="shared" si="0"/>
        <v>7600</v>
      </c>
      <c r="I16" s="14">
        <f t="shared" si="11"/>
        <v>-0.55029585798816572</v>
      </c>
      <c r="J16" s="12">
        <v>7800</v>
      </c>
      <c r="K16" s="12"/>
      <c r="L16" s="35">
        <f t="shared" si="12"/>
        <v>-1</v>
      </c>
      <c r="M16" s="32">
        <v>13300</v>
      </c>
      <c r="N16" s="32">
        <f t="shared" si="1"/>
        <v>3900</v>
      </c>
      <c r="O16" s="35">
        <f t="shared" si="13"/>
        <v>-0.70676691729323304</v>
      </c>
      <c r="P16" s="36">
        <v>12000</v>
      </c>
      <c r="Q16" s="36">
        <v>12000</v>
      </c>
      <c r="R16" s="14">
        <f t="shared" si="21"/>
        <v>0</v>
      </c>
      <c r="S16" s="12">
        <v>16000</v>
      </c>
      <c r="T16" s="12">
        <f t="shared" si="14"/>
        <v>12000</v>
      </c>
      <c r="U16" s="14">
        <f t="shared" si="22"/>
        <v>-0.25</v>
      </c>
      <c r="V16" s="90">
        <v>14900</v>
      </c>
      <c r="W16" s="90">
        <v>14900</v>
      </c>
      <c r="X16" s="33">
        <f t="shared" si="15"/>
        <v>0</v>
      </c>
      <c r="Y16" s="34">
        <v>9850</v>
      </c>
      <c r="Z16" s="34">
        <f t="shared" si="4"/>
        <v>14900</v>
      </c>
      <c r="AA16" s="33">
        <f t="shared" si="16"/>
        <v>0.51269035532994922</v>
      </c>
      <c r="AB16" s="55">
        <v>11500</v>
      </c>
      <c r="AC16" s="55">
        <v>12000</v>
      </c>
      <c r="AD16" s="67">
        <f t="shared" si="17"/>
        <v>4.3478260869565216E-2</v>
      </c>
      <c r="AE16" s="68">
        <v>13800</v>
      </c>
      <c r="AF16" s="68">
        <f t="shared" si="5"/>
        <v>11750</v>
      </c>
      <c r="AG16" s="67">
        <f t="shared" si="18"/>
        <v>-0.14855072463768115</v>
      </c>
      <c r="AH16" s="36">
        <v>11000</v>
      </c>
      <c r="AI16" s="36">
        <v>12000</v>
      </c>
      <c r="AJ16" s="35">
        <f t="shared" si="19"/>
        <v>9.0909090909090912E-2</v>
      </c>
      <c r="AK16" s="32">
        <v>15500</v>
      </c>
      <c r="AL16" s="32">
        <f t="shared" si="6"/>
        <v>11500</v>
      </c>
      <c r="AM16" s="35">
        <f t="shared" si="20"/>
        <v>-0.25806451612903225</v>
      </c>
      <c r="AN16" s="36">
        <v>9320</v>
      </c>
      <c r="AO16" s="36">
        <v>8660</v>
      </c>
      <c r="AP16" s="14">
        <f t="shared" si="23"/>
        <v>-7.0815450643776826E-2</v>
      </c>
      <c r="AQ16" s="12">
        <v>15300</v>
      </c>
      <c r="AR16" s="12">
        <f t="shared" si="8"/>
        <v>8990</v>
      </c>
      <c r="AS16" s="14">
        <f t="shared" si="24"/>
        <v>-0.41241830065359475</v>
      </c>
    </row>
    <row r="17" spans="1:45" x14ac:dyDescent="0.15">
      <c r="A17" s="37">
        <v>12</v>
      </c>
      <c r="B17" s="42" t="s">
        <v>67</v>
      </c>
      <c r="C17" s="8" t="s">
        <v>70</v>
      </c>
      <c r="D17" s="77">
        <v>23600</v>
      </c>
      <c r="E17" s="77">
        <v>25000</v>
      </c>
      <c r="F17" s="14">
        <f t="shared" si="10"/>
        <v>5.9322033898305086E-2</v>
      </c>
      <c r="G17" s="12">
        <v>0</v>
      </c>
      <c r="H17" s="12">
        <f t="shared" si="0"/>
        <v>24300</v>
      </c>
      <c r="I17" s="14" t="e">
        <f t="shared" si="11"/>
        <v>#DIV/0!</v>
      </c>
      <c r="J17" s="12">
        <v>15000</v>
      </c>
      <c r="K17" s="12">
        <v>30000</v>
      </c>
      <c r="L17" s="35">
        <f t="shared" si="12"/>
        <v>1</v>
      </c>
      <c r="M17" s="32">
        <v>0</v>
      </c>
      <c r="N17" s="32">
        <f t="shared" si="1"/>
        <v>22500</v>
      </c>
      <c r="O17" s="35" t="e">
        <f t="shared" si="13"/>
        <v>#DIV/0!</v>
      </c>
      <c r="P17" s="36"/>
      <c r="Q17" s="36">
        <v>22000</v>
      </c>
      <c r="R17" s="14" t="e">
        <f t="shared" si="21"/>
        <v>#DIV/0!</v>
      </c>
      <c r="S17" s="12">
        <v>0</v>
      </c>
      <c r="T17" s="12">
        <f t="shared" si="14"/>
        <v>11000</v>
      </c>
      <c r="U17" s="14" t="e">
        <f t="shared" si="22"/>
        <v>#DIV/0!</v>
      </c>
      <c r="V17" s="90">
        <v>23800</v>
      </c>
      <c r="W17" s="90">
        <v>40000</v>
      </c>
      <c r="X17" s="33">
        <f t="shared" si="15"/>
        <v>0.68067226890756305</v>
      </c>
      <c r="Y17" s="34">
        <v>0</v>
      </c>
      <c r="Z17" s="34">
        <f t="shared" si="4"/>
        <v>31900</v>
      </c>
      <c r="AA17" s="33" t="e">
        <f t="shared" si="16"/>
        <v>#DIV/0!</v>
      </c>
      <c r="AB17" s="55">
        <v>33600</v>
      </c>
      <c r="AC17" s="55">
        <v>33600</v>
      </c>
      <c r="AD17" s="67">
        <f t="shared" si="17"/>
        <v>0</v>
      </c>
      <c r="AE17" s="68">
        <v>0</v>
      </c>
      <c r="AF17" s="68">
        <f t="shared" si="5"/>
        <v>33600</v>
      </c>
      <c r="AG17" s="67" t="e">
        <f t="shared" si="18"/>
        <v>#DIV/0!</v>
      </c>
      <c r="AH17" s="36">
        <v>33000</v>
      </c>
      <c r="AI17" s="36">
        <v>65000</v>
      </c>
      <c r="AJ17" s="35">
        <f t="shared" si="19"/>
        <v>0.96969696969696972</v>
      </c>
      <c r="AK17" s="32">
        <v>0</v>
      </c>
      <c r="AL17" s="32">
        <f t="shared" si="6"/>
        <v>49000</v>
      </c>
      <c r="AM17" s="35" t="e">
        <f t="shared" si="20"/>
        <v>#DIV/0!</v>
      </c>
      <c r="AN17" s="36">
        <v>30000</v>
      </c>
      <c r="AO17" s="36">
        <v>29000</v>
      </c>
      <c r="AP17" s="14">
        <f t="shared" si="23"/>
        <v>-3.3333333333333333E-2</v>
      </c>
      <c r="AQ17" s="12">
        <v>0</v>
      </c>
      <c r="AR17" s="12">
        <f t="shared" si="8"/>
        <v>29500</v>
      </c>
      <c r="AS17" s="14" t="e">
        <f t="shared" si="24"/>
        <v>#DIV/0!</v>
      </c>
    </row>
    <row r="18" spans="1:45" x14ac:dyDescent="0.15">
      <c r="A18" s="37">
        <v>13</v>
      </c>
      <c r="B18" s="38" t="s">
        <v>14</v>
      </c>
      <c r="C18" s="8" t="s">
        <v>134</v>
      </c>
      <c r="D18" s="77">
        <v>11800</v>
      </c>
      <c r="E18" s="77">
        <v>11800</v>
      </c>
      <c r="F18" s="14">
        <f t="shared" si="10"/>
        <v>0</v>
      </c>
      <c r="G18" s="12">
        <v>9000</v>
      </c>
      <c r="H18" s="12">
        <f t="shared" si="0"/>
        <v>11800</v>
      </c>
      <c r="I18" s="14">
        <f t="shared" si="11"/>
        <v>0.31111111111111112</v>
      </c>
      <c r="J18" s="12">
        <v>11500</v>
      </c>
      <c r="K18" s="12">
        <v>11500</v>
      </c>
      <c r="L18" s="35">
        <f t="shared" si="12"/>
        <v>0</v>
      </c>
      <c r="M18" s="32">
        <v>11300</v>
      </c>
      <c r="N18" s="32">
        <f t="shared" si="1"/>
        <v>11500</v>
      </c>
      <c r="O18" s="35">
        <f t="shared" si="13"/>
        <v>1.7699115044247787E-2</v>
      </c>
      <c r="P18" s="36">
        <v>12000</v>
      </c>
      <c r="Q18" s="36"/>
      <c r="R18" s="14">
        <f t="shared" si="21"/>
        <v>-1</v>
      </c>
      <c r="S18" s="12">
        <v>0</v>
      </c>
      <c r="T18" s="12">
        <f t="shared" si="14"/>
        <v>6000</v>
      </c>
      <c r="U18" s="14" t="e">
        <f t="shared" si="22"/>
        <v>#DIV/0!</v>
      </c>
      <c r="V18" s="90">
        <v>11000</v>
      </c>
      <c r="W18" s="90">
        <v>11000</v>
      </c>
      <c r="X18" s="33">
        <f t="shared" si="15"/>
        <v>0</v>
      </c>
      <c r="Y18" s="34">
        <v>0</v>
      </c>
      <c r="Z18" s="34">
        <f t="shared" si="4"/>
        <v>11000</v>
      </c>
      <c r="AA18" s="33" t="e">
        <f t="shared" si="16"/>
        <v>#DIV/0!</v>
      </c>
      <c r="AB18" s="55">
        <v>11000</v>
      </c>
      <c r="AC18" s="55">
        <v>11000</v>
      </c>
      <c r="AD18" s="67">
        <f t="shared" si="17"/>
        <v>0</v>
      </c>
      <c r="AE18" s="68">
        <v>5000</v>
      </c>
      <c r="AF18" s="68">
        <f t="shared" si="5"/>
        <v>11000</v>
      </c>
      <c r="AG18" s="67">
        <f t="shared" si="18"/>
        <v>1.2</v>
      </c>
      <c r="AH18" s="36">
        <v>8000</v>
      </c>
      <c r="AI18" s="36">
        <v>6000</v>
      </c>
      <c r="AJ18" s="35">
        <f t="shared" si="19"/>
        <v>-0.25</v>
      </c>
      <c r="AK18" s="32">
        <v>7750</v>
      </c>
      <c r="AL18" s="32">
        <f t="shared" si="6"/>
        <v>7000</v>
      </c>
      <c r="AM18" s="35">
        <f t="shared" si="20"/>
        <v>-9.6774193548387094E-2</v>
      </c>
      <c r="AN18" s="36">
        <v>19980</v>
      </c>
      <c r="AO18" s="36">
        <v>23000</v>
      </c>
      <c r="AP18" s="14">
        <f t="shared" si="23"/>
        <v>0.15115115115115116</v>
      </c>
      <c r="AQ18" s="12">
        <v>15500</v>
      </c>
      <c r="AR18" s="12">
        <f t="shared" si="8"/>
        <v>21490</v>
      </c>
      <c r="AS18" s="14">
        <f t="shared" si="24"/>
        <v>0.38645161290322583</v>
      </c>
    </row>
    <row r="19" spans="1:45" x14ac:dyDescent="0.15">
      <c r="A19" s="37">
        <v>14</v>
      </c>
      <c r="B19" s="39" t="s">
        <v>2</v>
      </c>
      <c r="C19" s="8" t="s">
        <v>135</v>
      </c>
      <c r="D19" s="77">
        <v>2500</v>
      </c>
      <c r="E19" s="77">
        <v>2500</v>
      </c>
      <c r="F19" s="14">
        <f t="shared" si="10"/>
        <v>0</v>
      </c>
      <c r="G19" s="12">
        <v>2350</v>
      </c>
      <c r="H19" s="12">
        <f t="shared" si="0"/>
        <v>2500</v>
      </c>
      <c r="I19" s="14">
        <f t="shared" si="11"/>
        <v>6.3829787234042548E-2</v>
      </c>
      <c r="J19" s="12">
        <v>1800</v>
      </c>
      <c r="K19" s="12">
        <v>2380</v>
      </c>
      <c r="L19" s="35">
        <f t="shared" si="12"/>
        <v>0.32222222222222224</v>
      </c>
      <c r="M19" s="32">
        <v>2120</v>
      </c>
      <c r="N19" s="32">
        <f t="shared" si="1"/>
        <v>2090</v>
      </c>
      <c r="O19" s="35">
        <f t="shared" si="13"/>
        <v>-1.4150943396226415E-2</v>
      </c>
      <c r="P19" s="36">
        <v>2650</v>
      </c>
      <c r="Q19" s="36">
        <v>2650</v>
      </c>
      <c r="R19" s="14">
        <f t="shared" si="21"/>
        <v>0</v>
      </c>
      <c r="S19" s="12">
        <v>0</v>
      </c>
      <c r="T19" s="12">
        <f t="shared" si="14"/>
        <v>2650</v>
      </c>
      <c r="U19" s="14" t="e">
        <f t="shared" si="22"/>
        <v>#DIV/0!</v>
      </c>
      <c r="V19" s="90">
        <v>2300</v>
      </c>
      <c r="W19" s="90">
        <v>2500</v>
      </c>
      <c r="X19" s="33">
        <f t="shared" si="15"/>
        <v>8.6956521739130432E-2</v>
      </c>
      <c r="Y19" s="34">
        <v>2200</v>
      </c>
      <c r="Z19" s="34">
        <f t="shared" si="4"/>
        <v>2400</v>
      </c>
      <c r="AA19" s="33">
        <f t="shared" si="16"/>
        <v>9.0909090909090912E-2</v>
      </c>
      <c r="AB19" s="55">
        <v>2650</v>
      </c>
      <c r="AC19" s="55">
        <v>2650</v>
      </c>
      <c r="AD19" s="67">
        <f t="shared" si="17"/>
        <v>0</v>
      </c>
      <c r="AE19" s="68">
        <v>2730</v>
      </c>
      <c r="AF19" s="68">
        <f t="shared" si="5"/>
        <v>2650</v>
      </c>
      <c r="AG19" s="67">
        <f t="shared" si="18"/>
        <v>-2.9304029304029304E-2</v>
      </c>
      <c r="AH19" s="36">
        <v>2000</v>
      </c>
      <c r="AI19" s="36">
        <v>2000</v>
      </c>
      <c r="AJ19" s="35">
        <f t="shared" si="19"/>
        <v>0</v>
      </c>
      <c r="AK19" s="32">
        <v>2130</v>
      </c>
      <c r="AL19" s="32">
        <f t="shared" si="6"/>
        <v>2000</v>
      </c>
      <c r="AM19" s="35">
        <f t="shared" si="20"/>
        <v>-6.1032863849765258E-2</v>
      </c>
      <c r="AN19" s="36">
        <v>2890</v>
      </c>
      <c r="AO19" s="36">
        <v>2400</v>
      </c>
      <c r="AP19" s="14">
        <f t="shared" si="23"/>
        <v>-0.16955017301038061</v>
      </c>
      <c r="AQ19" s="12">
        <v>3050</v>
      </c>
      <c r="AR19" s="12">
        <f t="shared" si="8"/>
        <v>2650</v>
      </c>
      <c r="AS19" s="14">
        <f t="shared" si="24"/>
        <v>-0.13114754098360656</v>
      </c>
    </row>
    <row r="20" spans="1:45" x14ac:dyDescent="0.15">
      <c r="A20" s="37">
        <v>15</v>
      </c>
      <c r="B20" s="38" t="s">
        <v>13</v>
      </c>
      <c r="C20" s="8" t="s">
        <v>44</v>
      </c>
      <c r="D20" s="77">
        <v>5400</v>
      </c>
      <c r="E20" s="77">
        <v>5400</v>
      </c>
      <c r="F20" s="14">
        <f t="shared" si="10"/>
        <v>0</v>
      </c>
      <c r="G20" s="12">
        <v>5400</v>
      </c>
      <c r="H20" s="12">
        <f t="shared" si="0"/>
        <v>5400</v>
      </c>
      <c r="I20" s="14">
        <f t="shared" si="11"/>
        <v>0</v>
      </c>
      <c r="J20" s="12">
        <v>5900</v>
      </c>
      <c r="K20" s="12">
        <v>5900</v>
      </c>
      <c r="L20" s="35">
        <f t="shared" si="12"/>
        <v>0</v>
      </c>
      <c r="M20" s="32">
        <v>5900</v>
      </c>
      <c r="N20" s="32">
        <f t="shared" si="1"/>
        <v>5900</v>
      </c>
      <c r="O20" s="35">
        <f t="shared" si="13"/>
        <v>0</v>
      </c>
      <c r="P20" s="36">
        <v>5900</v>
      </c>
      <c r="Q20" s="36"/>
      <c r="R20" s="14">
        <f t="shared" si="21"/>
        <v>-1</v>
      </c>
      <c r="S20" s="12">
        <v>0</v>
      </c>
      <c r="T20" s="12">
        <f t="shared" si="14"/>
        <v>2950</v>
      </c>
      <c r="U20" s="14" t="e">
        <f t="shared" si="22"/>
        <v>#DIV/0!</v>
      </c>
      <c r="V20" s="90">
        <v>6500</v>
      </c>
      <c r="W20" s="90">
        <v>6500</v>
      </c>
      <c r="X20" s="33">
        <f t="shared" si="15"/>
        <v>0</v>
      </c>
      <c r="Y20" s="34">
        <v>6500</v>
      </c>
      <c r="Z20" s="34">
        <f t="shared" si="4"/>
        <v>6500</v>
      </c>
      <c r="AA20" s="33">
        <f t="shared" si="16"/>
        <v>0</v>
      </c>
      <c r="AB20" s="55">
        <v>7900</v>
      </c>
      <c r="AC20" s="55">
        <v>7900</v>
      </c>
      <c r="AD20" s="67">
        <f t="shared" si="17"/>
        <v>0</v>
      </c>
      <c r="AE20" s="68">
        <v>7900</v>
      </c>
      <c r="AF20" s="68">
        <f t="shared" si="5"/>
        <v>7900</v>
      </c>
      <c r="AG20" s="67">
        <f t="shared" si="18"/>
        <v>0</v>
      </c>
      <c r="AH20" s="36">
        <v>7200</v>
      </c>
      <c r="AI20" s="36">
        <v>7200</v>
      </c>
      <c r="AJ20" s="35">
        <f t="shared" si="19"/>
        <v>0</v>
      </c>
      <c r="AK20" s="32">
        <v>7080</v>
      </c>
      <c r="AL20" s="32">
        <f t="shared" si="6"/>
        <v>7200</v>
      </c>
      <c r="AM20" s="35">
        <f t="shared" si="20"/>
        <v>1.6949152542372881E-2</v>
      </c>
      <c r="AN20" s="36">
        <v>11000</v>
      </c>
      <c r="AO20" s="36">
        <v>11000</v>
      </c>
      <c r="AP20" s="14">
        <f t="shared" si="23"/>
        <v>0</v>
      </c>
      <c r="AQ20" s="12">
        <v>10000</v>
      </c>
      <c r="AR20" s="12">
        <f t="shared" si="8"/>
        <v>11000</v>
      </c>
      <c r="AS20" s="14">
        <f t="shared" si="24"/>
        <v>0.1</v>
      </c>
    </row>
    <row r="21" spans="1:45" x14ac:dyDescent="0.15">
      <c r="A21" s="37">
        <v>16</v>
      </c>
      <c r="B21" s="39" t="s">
        <v>12</v>
      </c>
      <c r="C21" s="8" t="s">
        <v>136</v>
      </c>
      <c r="D21" s="77">
        <v>6500</v>
      </c>
      <c r="E21" s="77">
        <v>6500</v>
      </c>
      <c r="F21" s="14">
        <f t="shared" si="10"/>
        <v>0</v>
      </c>
      <c r="G21" s="12">
        <v>6400</v>
      </c>
      <c r="H21" s="12">
        <f t="shared" ref="H21:H40" si="25">ROUND(SUM(D21:E21)/2,-1)</f>
        <v>6500</v>
      </c>
      <c r="I21" s="14">
        <f t="shared" si="11"/>
        <v>1.5625E-2</v>
      </c>
      <c r="J21" s="12">
        <v>7280</v>
      </c>
      <c r="K21" s="12">
        <v>7280</v>
      </c>
      <c r="L21" s="35">
        <f t="shared" si="12"/>
        <v>0</v>
      </c>
      <c r="M21" s="32">
        <v>7280</v>
      </c>
      <c r="N21" s="32">
        <f t="shared" si="1"/>
        <v>7280</v>
      </c>
      <c r="O21" s="35">
        <f t="shared" si="13"/>
        <v>0</v>
      </c>
      <c r="P21" s="36">
        <v>7800</v>
      </c>
      <c r="Q21" s="36">
        <v>7800</v>
      </c>
      <c r="R21" s="14">
        <f t="shared" si="21"/>
        <v>0</v>
      </c>
      <c r="S21" s="12">
        <v>7800</v>
      </c>
      <c r="T21" s="12">
        <f t="shared" si="14"/>
        <v>7800</v>
      </c>
      <c r="U21" s="14">
        <f t="shared" si="22"/>
        <v>0</v>
      </c>
      <c r="V21" s="90">
        <v>6950</v>
      </c>
      <c r="W21" s="90">
        <v>6950</v>
      </c>
      <c r="X21" s="33">
        <f t="shared" si="15"/>
        <v>0</v>
      </c>
      <c r="Y21" s="34">
        <v>7200</v>
      </c>
      <c r="Z21" s="34">
        <f t="shared" si="4"/>
        <v>6950</v>
      </c>
      <c r="AA21" s="33">
        <f t="shared" si="16"/>
        <v>-3.4722222222222224E-2</v>
      </c>
      <c r="AB21" s="55">
        <v>7500</v>
      </c>
      <c r="AC21" s="55">
        <v>7500</v>
      </c>
      <c r="AD21" s="67">
        <f t="shared" si="17"/>
        <v>0</v>
      </c>
      <c r="AE21" s="68">
        <v>7500</v>
      </c>
      <c r="AF21" s="68">
        <f t="shared" si="5"/>
        <v>7500</v>
      </c>
      <c r="AG21" s="67">
        <f t="shared" si="18"/>
        <v>0</v>
      </c>
      <c r="AH21" s="36">
        <v>7480</v>
      </c>
      <c r="AI21" s="36">
        <v>7480</v>
      </c>
      <c r="AJ21" s="35">
        <f t="shared" si="19"/>
        <v>0</v>
      </c>
      <c r="AK21" s="32">
        <v>7080</v>
      </c>
      <c r="AL21" s="32">
        <f t="shared" si="6"/>
        <v>7480</v>
      </c>
      <c r="AM21" s="35">
        <f t="shared" si="20"/>
        <v>5.6497175141242938E-2</v>
      </c>
      <c r="AN21" s="36">
        <v>6990</v>
      </c>
      <c r="AO21" s="36">
        <v>6990</v>
      </c>
      <c r="AP21" s="14">
        <f t="shared" si="23"/>
        <v>0</v>
      </c>
      <c r="AQ21" s="12">
        <v>6740</v>
      </c>
      <c r="AR21" s="12">
        <f t="shared" si="8"/>
        <v>6990</v>
      </c>
      <c r="AS21" s="14">
        <f t="shared" si="24"/>
        <v>3.7091988130563795E-2</v>
      </c>
    </row>
    <row r="22" spans="1:45" x14ac:dyDescent="0.15">
      <c r="A22" s="37">
        <v>17</v>
      </c>
      <c r="B22" s="39" t="s">
        <v>74</v>
      </c>
      <c r="C22" s="8" t="s">
        <v>166</v>
      </c>
      <c r="D22" s="77"/>
      <c r="E22" s="77"/>
      <c r="F22" s="14" t="e">
        <f t="shared" si="10"/>
        <v>#DIV/0!</v>
      </c>
      <c r="G22" s="12">
        <v>0</v>
      </c>
      <c r="H22" s="12">
        <f t="shared" si="25"/>
        <v>0</v>
      </c>
      <c r="I22" s="14" t="e">
        <f t="shared" si="11"/>
        <v>#DIV/0!</v>
      </c>
      <c r="J22" s="12">
        <v>15900</v>
      </c>
      <c r="K22" s="12">
        <v>15900</v>
      </c>
      <c r="L22" s="35">
        <f t="shared" si="12"/>
        <v>0</v>
      </c>
      <c r="M22" s="32">
        <v>12900</v>
      </c>
      <c r="N22" s="32">
        <f t="shared" si="1"/>
        <v>15900</v>
      </c>
      <c r="O22" s="35">
        <f t="shared" si="13"/>
        <v>0.23255813953488372</v>
      </c>
      <c r="P22" s="36">
        <v>11500</v>
      </c>
      <c r="Q22" s="36">
        <v>11500</v>
      </c>
      <c r="R22" s="14">
        <f t="shared" si="21"/>
        <v>0</v>
      </c>
      <c r="S22" s="12">
        <v>11500</v>
      </c>
      <c r="T22" s="12">
        <f t="shared" si="14"/>
        <v>11500</v>
      </c>
      <c r="U22" s="14">
        <f t="shared" si="22"/>
        <v>0</v>
      </c>
      <c r="V22" s="90">
        <v>13000</v>
      </c>
      <c r="W22" s="90">
        <v>13000</v>
      </c>
      <c r="X22" s="33">
        <f t="shared" si="15"/>
        <v>0</v>
      </c>
      <c r="Y22" s="34">
        <v>12000</v>
      </c>
      <c r="Z22" s="34">
        <f t="shared" si="4"/>
        <v>13000</v>
      </c>
      <c r="AA22" s="33">
        <f t="shared" si="16"/>
        <v>8.3333333333333329E-2</v>
      </c>
      <c r="AB22" s="55">
        <v>15800</v>
      </c>
      <c r="AC22" s="55">
        <v>15800</v>
      </c>
      <c r="AD22" s="67">
        <f t="shared" si="17"/>
        <v>0</v>
      </c>
      <c r="AE22" s="68">
        <v>15000</v>
      </c>
      <c r="AF22" s="68">
        <f t="shared" si="5"/>
        <v>15800</v>
      </c>
      <c r="AG22" s="67">
        <f t="shared" si="18"/>
        <v>5.3333333333333337E-2</v>
      </c>
      <c r="AH22" s="36">
        <v>16800</v>
      </c>
      <c r="AI22" s="36">
        <v>16800</v>
      </c>
      <c r="AJ22" s="35">
        <f t="shared" si="19"/>
        <v>0</v>
      </c>
      <c r="AK22" s="32">
        <v>16800</v>
      </c>
      <c r="AL22" s="32">
        <f t="shared" si="6"/>
        <v>16800</v>
      </c>
      <c r="AM22" s="35">
        <f t="shared" si="20"/>
        <v>0</v>
      </c>
      <c r="AN22" s="36">
        <v>6640</v>
      </c>
      <c r="AO22" s="36">
        <v>12720</v>
      </c>
      <c r="AP22" s="14">
        <f t="shared" si="23"/>
        <v>0.91566265060240959</v>
      </c>
      <c r="AQ22" s="12">
        <v>7300</v>
      </c>
      <c r="AR22" s="12">
        <f t="shared" si="8"/>
        <v>9680</v>
      </c>
      <c r="AS22" s="14">
        <f t="shared" si="24"/>
        <v>0.32602739726027397</v>
      </c>
    </row>
    <row r="23" spans="1:45" x14ac:dyDescent="0.15">
      <c r="A23" s="37">
        <v>18</v>
      </c>
      <c r="B23" s="39" t="s">
        <v>75</v>
      </c>
      <c r="C23" s="8" t="s">
        <v>166</v>
      </c>
      <c r="D23" s="77"/>
      <c r="E23" s="77"/>
      <c r="F23" s="14" t="e">
        <f t="shared" si="10"/>
        <v>#DIV/0!</v>
      </c>
      <c r="G23" s="12">
        <v>0</v>
      </c>
      <c r="H23" s="12">
        <f t="shared" si="25"/>
        <v>0</v>
      </c>
      <c r="I23" s="14" t="e">
        <f t="shared" si="11"/>
        <v>#DIV/0!</v>
      </c>
      <c r="J23" s="12">
        <v>3900</v>
      </c>
      <c r="K23" s="12">
        <v>4900</v>
      </c>
      <c r="L23" s="35">
        <f t="shared" si="12"/>
        <v>0.25641025641025639</v>
      </c>
      <c r="M23" s="32">
        <v>3900</v>
      </c>
      <c r="N23" s="32">
        <f t="shared" si="1"/>
        <v>4400</v>
      </c>
      <c r="O23" s="35">
        <f t="shared" si="13"/>
        <v>0.12820512820512819</v>
      </c>
      <c r="P23" s="36">
        <v>5700</v>
      </c>
      <c r="Q23" s="36">
        <v>5700</v>
      </c>
      <c r="R23" s="14">
        <f t="shared" si="21"/>
        <v>0</v>
      </c>
      <c r="S23" s="12">
        <v>5700</v>
      </c>
      <c r="T23" s="12">
        <f t="shared" si="14"/>
        <v>5700</v>
      </c>
      <c r="U23" s="14">
        <f t="shared" si="22"/>
        <v>0</v>
      </c>
      <c r="V23" s="90">
        <v>6000</v>
      </c>
      <c r="W23" s="90">
        <v>5500</v>
      </c>
      <c r="X23" s="33">
        <f t="shared" si="15"/>
        <v>-8.3333333333333329E-2</v>
      </c>
      <c r="Y23" s="34">
        <v>6000</v>
      </c>
      <c r="Z23" s="34">
        <f t="shared" si="4"/>
        <v>5750</v>
      </c>
      <c r="AA23" s="33">
        <f t="shared" si="16"/>
        <v>-4.1666666666666664E-2</v>
      </c>
      <c r="AB23" s="55">
        <v>3400</v>
      </c>
      <c r="AC23" s="55">
        <v>3400</v>
      </c>
      <c r="AD23" s="67">
        <f t="shared" si="17"/>
        <v>0</v>
      </c>
      <c r="AE23" s="68">
        <v>3400</v>
      </c>
      <c r="AF23" s="68">
        <f t="shared" si="5"/>
        <v>3400</v>
      </c>
      <c r="AG23" s="67">
        <f t="shared" si="18"/>
        <v>0</v>
      </c>
      <c r="AH23" s="36">
        <v>2980</v>
      </c>
      <c r="AI23" s="36">
        <v>3800</v>
      </c>
      <c r="AJ23" s="35">
        <f t="shared" si="19"/>
        <v>0.27516778523489932</v>
      </c>
      <c r="AK23" s="32">
        <v>3390</v>
      </c>
      <c r="AL23" s="32">
        <f t="shared" si="6"/>
        <v>3390</v>
      </c>
      <c r="AM23" s="35">
        <f t="shared" si="20"/>
        <v>0</v>
      </c>
      <c r="AN23" s="36">
        <v>4990</v>
      </c>
      <c r="AO23" s="36">
        <v>4500</v>
      </c>
      <c r="AP23" s="14">
        <f t="shared" si="23"/>
        <v>-9.8196392785571143E-2</v>
      </c>
      <c r="AQ23" s="12">
        <v>2500</v>
      </c>
      <c r="AR23" s="12">
        <f t="shared" si="8"/>
        <v>4750</v>
      </c>
      <c r="AS23" s="14">
        <f t="shared" si="24"/>
        <v>0.9</v>
      </c>
    </row>
    <row r="24" spans="1:45" x14ac:dyDescent="0.15">
      <c r="A24" s="37">
        <v>19</v>
      </c>
      <c r="B24" s="39" t="s">
        <v>76</v>
      </c>
      <c r="C24" s="8" t="s">
        <v>167</v>
      </c>
      <c r="D24" s="77"/>
      <c r="E24" s="77"/>
      <c r="F24" s="14" t="e">
        <f t="shared" si="10"/>
        <v>#DIV/0!</v>
      </c>
      <c r="G24" s="12">
        <v>0</v>
      </c>
      <c r="H24" s="12">
        <f t="shared" si="25"/>
        <v>0</v>
      </c>
      <c r="I24" s="14" t="e">
        <f t="shared" si="11"/>
        <v>#DIV/0!</v>
      </c>
      <c r="J24" s="12">
        <v>12900</v>
      </c>
      <c r="K24" s="12">
        <v>15900</v>
      </c>
      <c r="L24" s="35">
        <f t="shared" si="12"/>
        <v>0.23255813953488372</v>
      </c>
      <c r="M24" s="32">
        <v>21000</v>
      </c>
      <c r="N24" s="32">
        <f t="shared" si="1"/>
        <v>14400</v>
      </c>
      <c r="O24" s="35">
        <f t="shared" si="13"/>
        <v>-0.31428571428571428</v>
      </c>
      <c r="P24" s="36"/>
      <c r="Q24" s="36"/>
      <c r="R24" s="14" t="e">
        <f t="shared" si="21"/>
        <v>#DIV/0!</v>
      </c>
      <c r="S24" s="12">
        <v>0</v>
      </c>
      <c r="T24" s="12">
        <f t="shared" si="14"/>
        <v>0</v>
      </c>
      <c r="U24" s="14" t="e">
        <f t="shared" si="22"/>
        <v>#DIV/0!</v>
      </c>
      <c r="V24" s="90">
        <v>18000</v>
      </c>
      <c r="W24" s="90">
        <v>18000</v>
      </c>
      <c r="X24" s="33">
        <f t="shared" si="15"/>
        <v>0</v>
      </c>
      <c r="Y24" s="34">
        <v>0</v>
      </c>
      <c r="Z24" s="34">
        <f t="shared" si="4"/>
        <v>18000</v>
      </c>
      <c r="AA24" s="33" t="e">
        <f t="shared" si="16"/>
        <v>#DIV/0!</v>
      </c>
      <c r="AB24" s="55">
        <v>9900</v>
      </c>
      <c r="AC24" s="55">
        <v>9900</v>
      </c>
      <c r="AD24" s="67">
        <f t="shared" si="17"/>
        <v>0</v>
      </c>
      <c r="AE24" s="68">
        <v>13700</v>
      </c>
      <c r="AF24" s="68">
        <f t="shared" si="5"/>
        <v>9900</v>
      </c>
      <c r="AG24" s="67">
        <f t="shared" si="18"/>
        <v>-0.27737226277372262</v>
      </c>
      <c r="AH24" s="36"/>
      <c r="AI24" s="36"/>
      <c r="AJ24" s="35" t="e">
        <f t="shared" si="19"/>
        <v>#DIV/0!</v>
      </c>
      <c r="AK24" s="32">
        <v>0</v>
      </c>
      <c r="AL24" s="32">
        <f t="shared" si="6"/>
        <v>0</v>
      </c>
      <c r="AM24" s="35" t="e">
        <f t="shared" si="20"/>
        <v>#DIV/0!</v>
      </c>
      <c r="AN24" s="36">
        <v>34900</v>
      </c>
      <c r="AO24" s="36">
        <v>34900</v>
      </c>
      <c r="AP24" s="14">
        <f t="shared" si="23"/>
        <v>0</v>
      </c>
      <c r="AQ24" s="12">
        <v>0</v>
      </c>
      <c r="AR24" s="12">
        <f t="shared" si="8"/>
        <v>34900</v>
      </c>
      <c r="AS24" s="14" t="e">
        <f t="shared" si="24"/>
        <v>#DIV/0!</v>
      </c>
    </row>
    <row r="25" spans="1:45" x14ac:dyDescent="0.15">
      <c r="A25" s="37">
        <v>20</v>
      </c>
      <c r="B25" s="38" t="s">
        <v>41</v>
      </c>
      <c r="C25" s="8" t="s">
        <v>168</v>
      </c>
      <c r="D25" s="77"/>
      <c r="E25" s="77"/>
      <c r="F25" s="14" t="e">
        <f t="shared" si="10"/>
        <v>#DIV/0!</v>
      </c>
      <c r="G25" s="12">
        <v>0</v>
      </c>
      <c r="H25" s="12">
        <f t="shared" si="25"/>
        <v>0</v>
      </c>
      <c r="I25" s="14" t="e">
        <f t="shared" si="11"/>
        <v>#DIV/0!</v>
      </c>
      <c r="J25" s="12">
        <v>4000</v>
      </c>
      <c r="K25" s="12">
        <v>4000</v>
      </c>
      <c r="L25" s="35">
        <f t="shared" si="12"/>
        <v>0</v>
      </c>
      <c r="M25" s="32">
        <v>3400</v>
      </c>
      <c r="N25" s="32">
        <f t="shared" si="1"/>
        <v>4000</v>
      </c>
      <c r="O25" s="35">
        <f t="shared" si="13"/>
        <v>0.17647058823529413</v>
      </c>
      <c r="P25" s="36">
        <v>2850</v>
      </c>
      <c r="Q25" s="36">
        <v>2850</v>
      </c>
      <c r="R25" s="14">
        <f t="shared" si="21"/>
        <v>0</v>
      </c>
      <c r="S25" s="12">
        <v>2850</v>
      </c>
      <c r="T25" s="12">
        <f t="shared" si="14"/>
        <v>2850</v>
      </c>
      <c r="U25" s="14">
        <f t="shared" si="22"/>
        <v>0</v>
      </c>
      <c r="V25" s="90">
        <v>5500</v>
      </c>
      <c r="W25" s="90">
        <v>5500</v>
      </c>
      <c r="X25" s="33">
        <f t="shared" si="15"/>
        <v>0</v>
      </c>
      <c r="Y25" s="34">
        <v>5500</v>
      </c>
      <c r="Z25" s="34">
        <f t="shared" si="4"/>
        <v>5500</v>
      </c>
      <c r="AA25" s="33">
        <f t="shared" si="16"/>
        <v>0</v>
      </c>
      <c r="AB25" s="55">
        <v>4000</v>
      </c>
      <c r="AC25" s="55">
        <v>4000</v>
      </c>
      <c r="AD25" s="67">
        <f t="shared" si="17"/>
        <v>0</v>
      </c>
      <c r="AE25" s="68">
        <v>4250</v>
      </c>
      <c r="AF25" s="68">
        <f t="shared" si="5"/>
        <v>4000</v>
      </c>
      <c r="AG25" s="67">
        <f t="shared" si="18"/>
        <v>-5.8823529411764705E-2</v>
      </c>
      <c r="AH25" s="36">
        <v>5800</v>
      </c>
      <c r="AI25" s="36">
        <v>3600</v>
      </c>
      <c r="AJ25" s="35">
        <f t="shared" si="19"/>
        <v>-0.37931034482758619</v>
      </c>
      <c r="AK25" s="32">
        <v>3850</v>
      </c>
      <c r="AL25" s="32">
        <f t="shared" si="6"/>
        <v>4700</v>
      </c>
      <c r="AM25" s="35">
        <f t="shared" si="20"/>
        <v>0.22077922077922077</v>
      </c>
      <c r="AN25" s="36">
        <v>4000</v>
      </c>
      <c r="AO25" s="36">
        <v>4000</v>
      </c>
      <c r="AP25" s="14">
        <f t="shared" si="23"/>
        <v>0</v>
      </c>
      <c r="AQ25" s="12">
        <v>4500</v>
      </c>
      <c r="AR25" s="12">
        <f t="shared" si="8"/>
        <v>4000</v>
      </c>
      <c r="AS25" s="14">
        <f t="shared" si="24"/>
        <v>-0.1111111111111111</v>
      </c>
    </row>
    <row r="26" spans="1:45" x14ac:dyDescent="0.15">
      <c r="A26" s="37">
        <v>21</v>
      </c>
      <c r="B26" s="38" t="s">
        <v>77</v>
      </c>
      <c r="C26" s="8" t="s">
        <v>169</v>
      </c>
      <c r="D26" s="77"/>
      <c r="E26" s="77"/>
      <c r="F26" s="14" t="e">
        <f t="shared" si="10"/>
        <v>#DIV/0!</v>
      </c>
      <c r="G26" s="12">
        <v>0</v>
      </c>
      <c r="H26" s="12">
        <f t="shared" si="25"/>
        <v>0</v>
      </c>
      <c r="I26" s="14" t="e">
        <f t="shared" si="11"/>
        <v>#DIV/0!</v>
      </c>
      <c r="J26" s="12">
        <v>9900</v>
      </c>
      <c r="K26" s="12">
        <v>9900</v>
      </c>
      <c r="L26" s="35">
        <f t="shared" si="12"/>
        <v>0</v>
      </c>
      <c r="M26" s="32">
        <v>16900</v>
      </c>
      <c r="N26" s="32">
        <f t="shared" si="1"/>
        <v>9900</v>
      </c>
      <c r="O26" s="35">
        <f t="shared" si="13"/>
        <v>-0.41420118343195267</v>
      </c>
      <c r="P26" s="36">
        <v>9900</v>
      </c>
      <c r="Q26" s="36">
        <v>16000</v>
      </c>
      <c r="R26" s="14">
        <f t="shared" si="21"/>
        <v>0.61616161616161613</v>
      </c>
      <c r="S26" s="12">
        <v>9900</v>
      </c>
      <c r="T26" s="12">
        <f t="shared" si="14"/>
        <v>12950</v>
      </c>
      <c r="U26" s="14">
        <f t="shared" si="22"/>
        <v>0.30808080808080807</v>
      </c>
      <c r="V26" s="90">
        <v>16000</v>
      </c>
      <c r="W26" s="90">
        <v>18500</v>
      </c>
      <c r="X26" s="33">
        <f t="shared" si="15"/>
        <v>0.15625</v>
      </c>
      <c r="Y26" s="34">
        <v>17000</v>
      </c>
      <c r="Z26" s="34">
        <f t="shared" si="4"/>
        <v>17250</v>
      </c>
      <c r="AA26" s="33">
        <f t="shared" si="16"/>
        <v>1.4705882352941176E-2</v>
      </c>
      <c r="AB26" s="55">
        <v>10000</v>
      </c>
      <c r="AC26" s="55">
        <v>10000</v>
      </c>
      <c r="AD26" s="67">
        <f t="shared" si="17"/>
        <v>0</v>
      </c>
      <c r="AE26" s="68">
        <v>10000</v>
      </c>
      <c r="AF26" s="68">
        <f t="shared" si="5"/>
        <v>10000</v>
      </c>
      <c r="AG26" s="67">
        <f t="shared" si="18"/>
        <v>0</v>
      </c>
      <c r="AH26" s="36">
        <v>13800</v>
      </c>
      <c r="AI26" s="36">
        <v>12500</v>
      </c>
      <c r="AJ26" s="35">
        <f t="shared" si="19"/>
        <v>-9.420289855072464E-2</v>
      </c>
      <c r="AK26" s="32">
        <v>12800</v>
      </c>
      <c r="AL26" s="32">
        <f t="shared" si="6"/>
        <v>13150</v>
      </c>
      <c r="AM26" s="35">
        <f t="shared" si="20"/>
        <v>2.734375E-2</v>
      </c>
      <c r="AN26" s="36">
        <v>6600</v>
      </c>
      <c r="AO26" s="36">
        <v>5300</v>
      </c>
      <c r="AP26" s="14">
        <f t="shared" si="23"/>
        <v>-0.19696969696969696</v>
      </c>
      <c r="AQ26" s="12">
        <v>9000</v>
      </c>
      <c r="AR26" s="12">
        <f t="shared" si="8"/>
        <v>5950</v>
      </c>
      <c r="AS26" s="14">
        <f t="shared" si="24"/>
        <v>-0.33888888888888891</v>
      </c>
    </row>
    <row r="27" spans="1:45" x14ac:dyDescent="0.15">
      <c r="A27" s="37">
        <v>22</v>
      </c>
      <c r="B27" s="38" t="s">
        <v>78</v>
      </c>
      <c r="C27" s="8" t="s">
        <v>90</v>
      </c>
      <c r="D27" s="77">
        <v>16000</v>
      </c>
      <c r="E27" s="77">
        <v>16000</v>
      </c>
      <c r="F27" s="14">
        <f t="shared" si="10"/>
        <v>0</v>
      </c>
      <c r="G27" s="12">
        <v>13400</v>
      </c>
      <c r="H27" s="12">
        <f t="shared" si="25"/>
        <v>16000</v>
      </c>
      <c r="I27" s="14">
        <f t="shared" si="11"/>
        <v>0.19402985074626866</v>
      </c>
      <c r="J27" s="12">
        <v>19500</v>
      </c>
      <c r="K27" s="12">
        <v>19500</v>
      </c>
      <c r="L27" s="35">
        <f t="shared" si="12"/>
        <v>0</v>
      </c>
      <c r="M27" s="32">
        <v>19500</v>
      </c>
      <c r="N27" s="32">
        <f t="shared" si="1"/>
        <v>19500</v>
      </c>
      <c r="O27" s="35">
        <f t="shared" si="13"/>
        <v>0</v>
      </c>
      <c r="P27" s="36">
        <v>9900</v>
      </c>
      <c r="Q27" s="36">
        <v>9900</v>
      </c>
      <c r="R27" s="14">
        <f t="shared" si="21"/>
        <v>0</v>
      </c>
      <c r="S27" s="12">
        <v>9900</v>
      </c>
      <c r="T27" s="12">
        <f t="shared" si="14"/>
        <v>9900</v>
      </c>
      <c r="U27" s="14">
        <f t="shared" si="22"/>
        <v>0</v>
      </c>
      <c r="V27" s="90">
        <v>17500</v>
      </c>
      <c r="W27" s="90">
        <v>17500</v>
      </c>
      <c r="X27" s="33">
        <f t="shared" si="15"/>
        <v>0</v>
      </c>
      <c r="Y27" s="34">
        <v>16500</v>
      </c>
      <c r="Z27" s="34">
        <f t="shared" si="4"/>
        <v>17500</v>
      </c>
      <c r="AA27" s="33">
        <f t="shared" si="16"/>
        <v>6.0606060606060608E-2</v>
      </c>
      <c r="AB27" s="55">
        <v>14600</v>
      </c>
      <c r="AC27" s="55">
        <v>18000</v>
      </c>
      <c r="AD27" s="67">
        <f t="shared" si="17"/>
        <v>0.23287671232876711</v>
      </c>
      <c r="AE27" s="68">
        <v>14600</v>
      </c>
      <c r="AF27" s="68">
        <f t="shared" si="5"/>
        <v>16300</v>
      </c>
      <c r="AG27" s="67">
        <f t="shared" si="18"/>
        <v>0.11643835616438356</v>
      </c>
      <c r="AH27" s="36">
        <v>16000</v>
      </c>
      <c r="AI27" s="36">
        <v>16000</v>
      </c>
      <c r="AJ27" s="35">
        <f t="shared" si="19"/>
        <v>0</v>
      </c>
      <c r="AK27" s="32">
        <v>14500</v>
      </c>
      <c r="AL27" s="32">
        <f t="shared" si="6"/>
        <v>16000</v>
      </c>
      <c r="AM27" s="35">
        <f t="shared" si="20"/>
        <v>0.10344827586206896</v>
      </c>
      <c r="AN27" s="36">
        <v>29800</v>
      </c>
      <c r="AO27" s="36">
        <v>29800</v>
      </c>
      <c r="AP27" s="14">
        <f t="shared" si="23"/>
        <v>0</v>
      </c>
      <c r="AQ27" s="12">
        <v>26000</v>
      </c>
      <c r="AR27" s="12">
        <f t="shared" si="8"/>
        <v>29800</v>
      </c>
      <c r="AS27" s="14">
        <f t="shared" si="24"/>
        <v>0.14615384615384616</v>
      </c>
    </row>
    <row r="28" spans="1:45" x14ac:dyDescent="0.15">
      <c r="A28" s="37">
        <v>23</v>
      </c>
      <c r="B28" s="38" t="s">
        <v>40</v>
      </c>
      <c r="C28" s="8" t="s">
        <v>137</v>
      </c>
      <c r="D28" s="77">
        <v>3650</v>
      </c>
      <c r="E28" s="77">
        <v>3650</v>
      </c>
      <c r="F28" s="14">
        <f t="shared" si="10"/>
        <v>0</v>
      </c>
      <c r="G28" s="12">
        <v>3600</v>
      </c>
      <c r="H28" s="12">
        <f t="shared" si="25"/>
        <v>3650</v>
      </c>
      <c r="I28" s="14">
        <f t="shared" si="11"/>
        <v>1.3888888888888888E-2</v>
      </c>
      <c r="J28" s="12">
        <v>3980</v>
      </c>
      <c r="K28" s="12">
        <v>3980</v>
      </c>
      <c r="L28" s="35">
        <f t="shared" si="12"/>
        <v>0</v>
      </c>
      <c r="M28" s="32">
        <v>3980</v>
      </c>
      <c r="N28" s="32">
        <f t="shared" ref="N28:N40" si="26">ROUND(SUM(J28:K28)/2,-1)</f>
        <v>3980</v>
      </c>
      <c r="O28" s="35">
        <f t="shared" si="13"/>
        <v>0</v>
      </c>
      <c r="P28" s="36">
        <v>5400</v>
      </c>
      <c r="Q28" s="36">
        <v>5400</v>
      </c>
      <c r="R28" s="14">
        <f t="shared" ref="R28:R35" si="27">(Q28-P28)/P28</f>
        <v>0</v>
      </c>
      <c r="S28" s="12">
        <v>5400</v>
      </c>
      <c r="T28" s="12">
        <f t="shared" si="14"/>
        <v>5400</v>
      </c>
      <c r="U28" s="14">
        <f t="shared" ref="U28:U35" si="28">(T28-S28)/S28</f>
        <v>0</v>
      </c>
      <c r="V28" s="90">
        <v>5500</v>
      </c>
      <c r="W28" s="90">
        <v>5500</v>
      </c>
      <c r="X28" s="33">
        <f t="shared" si="15"/>
        <v>0</v>
      </c>
      <c r="Y28" s="34">
        <v>5500</v>
      </c>
      <c r="Z28" s="34">
        <f t="shared" si="4"/>
        <v>5500</v>
      </c>
      <c r="AA28" s="33">
        <f t="shared" si="16"/>
        <v>0</v>
      </c>
      <c r="AB28" s="55">
        <v>4850</v>
      </c>
      <c r="AC28" s="55">
        <v>4850</v>
      </c>
      <c r="AD28" s="67">
        <f t="shared" si="17"/>
        <v>0</v>
      </c>
      <c r="AE28" s="68">
        <v>4850</v>
      </c>
      <c r="AF28" s="68">
        <f t="shared" si="5"/>
        <v>4850</v>
      </c>
      <c r="AG28" s="67">
        <f t="shared" si="18"/>
        <v>0</v>
      </c>
      <c r="AH28" s="36">
        <v>4600</v>
      </c>
      <c r="AI28" s="36">
        <v>4600</v>
      </c>
      <c r="AJ28" s="35">
        <f t="shared" ref="AJ28:AJ35" si="29">(AI28-AH28)/AH28</f>
        <v>0</v>
      </c>
      <c r="AK28" s="32">
        <v>4600</v>
      </c>
      <c r="AL28" s="32">
        <f t="shared" si="6"/>
        <v>4600</v>
      </c>
      <c r="AM28" s="35">
        <f t="shared" ref="AM28:AM35" si="30">(AL28-AK28)/AK28</f>
        <v>0</v>
      </c>
      <c r="AN28" s="36">
        <v>4420</v>
      </c>
      <c r="AO28" s="36">
        <v>4420</v>
      </c>
      <c r="AP28" s="14">
        <f t="shared" ref="AP28:AP35" si="31">(AO28-AN28)/AN28</f>
        <v>0</v>
      </c>
      <c r="AQ28" s="12">
        <v>4420</v>
      </c>
      <c r="AR28" s="12">
        <f t="shared" si="8"/>
        <v>4420</v>
      </c>
      <c r="AS28" s="14">
        <f t="shared" ref="AS28:AS35" si="32">(AR28-AQ28)/AQ28</f>
        <v>0</v>
      </c>
    </row>
    <row r="29" spans="1:45" x14ac:dyDescent="0.15">
      <c r="A29" s="37">
        <v>24</v>
      </c>
      <c r="B29" s="39" t="s">
        <v>35</v>
      </c>
      <c r="C29" s="8" t="s">
        <v>170</v>
      </c>
      <c r="D29" s="77">
        <v>3800</v>
      </c>
      <c r="E29" s="77">
        <v>3800</v>
      </c>
      <c r="F29" s="14">
        <f t="shared" si="10"/>
        <v>0</v>
      </c>
      <c r="G29" s="12">
        <v>4200</v>
      </c>
      <c r="H29" s="12">
        <f t="shared" si="25"/>
        <v>3800</v>
      </c>
      <c r="I29" s="14">
        <f t="shared" si="11"/>
        <v>-9.5238095238095233E-2</v>
      </c>
      <c r="J29" s="12">
        <v>3790</v>
      </c>
      <c r="K29" s="12">
        <v>3790</v>
      </c>
      <c r="L29" s="35">
        <f t="shared" si="12"/>
        <v>0</v>
      </c>
      <c r="M29" s="32">
        <v>3980</v>
      </c>
      <c r="N29" s="32">
        <f t="shared" si="26"/>
        <v>3790</v>
      </c>
      <c r="O29" s="35">
        <f t="shared" si="13"/>
        <v>-4.7738693467336682E-2</v>
      </c>
      <c r="P29" s="36">
        <v>4550</v>
      </c>
      <c r="Q29" s="36">
        <v>4550</v>
      </c>
      <c r="R29" s="14">
        <f t="shared" si="27"/>
        <v>0</v>
      </c>
      <c r="S29" s="12">
        <v>4550</v>
      </c>
      <c r="T29" s="12">
        <f t="shared" si="14"/>
        <v>4550</v>
      </c>
      <c r="U29" s="14">
        <f t="shared" si="28"/>
        <v>0</v>
      </c>
      <c r="V29" s="90">
        <v>4500</v>
      </c>
      <c r="W29" s="90">
        <v>4500</v>
      </c>
      <c r="X29" s="33">
        <f t="shared" si="15"/>
        <v>0</v>
      </c>
      <c r="Y29" s="34">
        <v>4500</v>
      </c>
      <c r="Z29" s="34">
        <f t="shared" si="4"/>
        <v>4500</v>
      </c>
      <c r="AA29" s="33">
        <f t="shared" si="16"/>
        <v>0</v>
      </c>
      <c r="AB29" s="55">
        <v>3980</v>
      </c>
      <c r="AC29" s="55">
        <v>3980</v>
      </c>
      <c r="AD29" s="67">
        <f t="shared" si="17"/>
        <v>0</v>
      </c>
      <c r="AE29" s="68">
        <v>3980</v>
      </c>
      <c r="AF29" s="68">
        <f t="shared" si="5"/>
        <v>3980</v>
      </c>
      <c r="AG29" s="67">
        <f t="shared" si="18"/>
        <v>0</v>
      </c>
      <c r="AH29" s="36">
        <v>3900</v>
      </c>
      <c r="AI29" s="36">
        <v>3900</v>
      </c>
      <c r="AJ29" s="35">
        <f t="shared" si="29"/>
        <v>0</v>
      </c>
      <c r="AK29" s="32">
        <v>3900</v>
      </c>
      <c r="AL29" s="32">
        <f t="shared" si="6"/>
        <v>3900</v>
      </c>
      <c r="AM29" s="35">
        <f t="shared" si="30"/>
        <v>0</v>
      </c>
      <c r="AN29" s="36">
        <v>3900</v>
      </c>
      <c r="AO29" s="36">
        <v>3900</v>
      </c>
      <c r="AP29" s="14">
        <f t="shared" si="31"/>
        <v>0</v>
      </c>
      <c r="AQ29" s="12">
        <v>3900</v>
      </c>
      <c r="AR29" s="12">
        <f t="shared" si="8"/>
        <v>3900</v>
      </c>
      <c r="AS29" s="14">
        <f t="shared" si="32"/>
        <v>0</v>
      </c>
    </row>
    <row r="30" spans="1:45" x14ac:dyDescent="0.15">
      <c r="A30" s="37">
        <v>25</v>
      </c>
      <c r="B30" s="38" t="s">
        <v>21</v>
      </c>
      <c r="C30" s="8" t="s">
        <v>138</v>
      </c>
      <c r="D30" s="77">
        <v>1250</v>
      </c>
      <c r="E30" s="77">
        <v>1250</v>
      </c>
      <c r="F30" s="14">
        <f t="shared" si="10"/>
        <v>0</v>
      </c>
      <c r="G30" s="12">
        <v>1000</v>
      </c>
      <c r="H30" s="12">
        <f t="shared" si="25"/>
        <v>1250</v>
      </c>
      <c r="I30" s="14">
        <f t="shared" si="11"/>
        <v>0.25</v>
      </c>
      <c r="J30" s="12">
        <v>1280</v>
      </c>
      <c r="K30" s="12">
        <v>1280</v>
      </c>
      <c r="L30" s="35">
        <f t="shared" si="12"/>
        <v>0</v>
      </c>
      <c r="M30" s="32">
        <v>1380</v>
      </c>
      <c r="N30" s="32">
        <f t="shared" si="26"/>
        <v>1280</v>
      </c>
      <c r="O30" s="35">
        <f t="shared" si="13"/>
        <v>-7.2463768115942032E-2</v>
      </c>
      <c r="P30" s="36">
        <v>1200</v>
      </c>
      <c r="Q30" s="36">
        <v>1200</v>
      </c>
      <c r="R30" s="14">
        <f t="shared" si="27"/>
        <v>0</v>
      </c>
      <c r="S30" s="12">
        <v>1200</v>
      </c>
      <c r="T30" s="12">
        <f t="shared" si="14"/>
        <v>1200</v>
      </c>
      <c r="U30" s="14">
        <f t="shared" si="28"/>
        <v>0</v>
      </c>
      <c r="V30" s="90">
        <v>1200</v>
      </c>
      <c r="W30" s="90">
        <v>1200</v>
      </c>
      <c r="X30" s="33">
        <f t="shared" si="15"/>
        <v>0</v>
      </c>
      <c r="Y30" s="34">
        <v>1150</v>
      </c>
      <c r="Z30" s="34">
        <f t="shared" si="4"/>
        <v>1200</v>
      </c>
      <c r="AA30" s="33">
        <f t="shared" si="16"/>
        <v>4.3478260869565216E-2</v>
      </c>
      <c r="AB30" s="55">
        <v>1250</v>
      </c>
      <c r="AC30" s="55">
        <v>1250</v>
      </c>
      <c r="AD30" s="67">
        <f t="shared" si="17"/>
        <v>0</v>
      </c>
      <c r="AE30" s="68">
        <v>1250</v>
      </c>
      <c r="AF30" s="68">
        <f t="shared" si="5"/>
        <v>1250</v>
      </c>
      <c r="AG30" s="67">
        <f t="shared" si="18"/>
        <v>0</v>
      </c>
      <c r="AH30" s="36">
        <v>1250</v>
      </c>
      <c r="AI30" s="36">
        <v>1250</v>
      </c>
      <c r="AJ30" s="35">
        <f t="shared" si="29"/>
        <v>0</v>
      </c>
      <c r="AK30" s="32">
        <v>1250</v>
      </c>
      <c r="AL30" s="32">
        <f t="shared" si="6"/>
        <v>1250</v>
      </c>
      <c r="AM30" s="35">
        <f t="shared" si="30"/>
        <v>0</v>
      </c>
      <c r="AN30" s="36">
        <v>1590</v>
      </c>
      <c r="AO30" s="36">
        <v>1590</v>
      </c>
      <c r="AP30" s="14">
        <f t="shared" si="31"/>
        <v>0</v>
      </c>
      <c r="AQ30" s="12">
        <v>1590</v>
      </c>
      <c r="AR30" s="12">
        <f t="shared" si="8"/>
        <v>1590</v>
      </c>
      <c r="AS30" s="14">
        <f t="shared" si="32"/>
        <v>0</v>
      </c>
    </row>
    <row r="31" spans="1:45" x14ac:dyDescent="0.15">
      <c r="A31" s="37">
        <v>26</v>
      </c>
      <c r="B31" s="39" t="s">
        <v>139</v>
      </c>
      <c r="C31" s="8" t="s">
        <v>163</v>
      </c>
      <c r="D31" s="77">
        <v>5500</v>
      </c>
      <c r="E31" s="77">
        <v>5500</v>
      </c>
      <c r="F31" s="14">
        <f t="shared" si="10"/>
        <v>0</v>
      </c>
      <c r="G31" s="12">
        <v>4280</v>
      </c>
      <c r="H31" s="12">
        <f t="shared" si="25"/>
        <v>5500</v>
      </c>
      <c r="I31" s="14">
        <f t="shared" si="11"/>
        <v>0.28504672897196259</v>
      </c>
      <c r="J31" s="12">
        <v>4540</v>
      </c>
      <c r="K31" s="12">
        <v>4540</v>
      </c>
      <c r="L31" s="35">
        <f t="shared" si="12"/>
        <v>0</v>
      </c>
      <c r="M31" s="32">
        <v>4200</v>
      </c>
      <c r="N31" s="32">
        <f t="shared" si="26"/>
        <v>4540</v>
      </c>
      <c r="O31" s="35">
        <f t="shared" si="13"/>
        <v>8.0952380952380956E-2</v>
      </c>
      <c r="P31" s="36">
        <v>4800</v>
      </c>
      <c r="Q31" s="36">
        <v>5150</v>
      </c>
      <c r="R31" s="14">
        <f t="shared" si="27"/>
        <v>7.2916666666666671E-2</v>
      </c>
      <c r="S31" s="12">
        <v>4800</v>
      </c>
      <c r="T31" s="12">
        <f t="shared" si="14"/>
        <v>4980</v>
      </c>
      <c r="U31" s="14">
        <f t="shared" si="28"/>
        <v>3.7499999999999999E-2</v>
      </c>
      <c r="V31" s="90">
        <v>5500</v>
      </c>
      <c r="W31" s="90">
        <v>5500</v>
      </c>
      <c r="X31" s="33">
        <f t="shared" si="15"/>
        <v>0</v>
      </c>
      <c r="Y31" s="34">
        <v>5500</v>
      </c>
      <c r="Z31" s="34">
        <f t="shared" si="4"/>
        <v>5500</v>
      </c>
      <c r="AA31" s="33">
        <f t="shared" si="16"/>
        <v>0</v>
      </c>
      <c r="AB31" s="55">
        <v>6000</v>
      </c>
      <c r="AC31" s="55">
        <v>6000</v>
      </c>
      <c r="AD31" s="67">
        <f t="shared" si="17"/>
        <v>0</v>
      </c>
      <c r="AE31" s="68">
        <v>6250</v>
      </c>
      <c r="AF31" s="68">
        <f t="shared" si="5"/>
        <v>6000</v>
      </c>
      <c r="AG31" s="67">
        <f t="shared" si="18"/>
        <v>-0.04</v>
      </c>
      <c r="AH31" s="36">
        <v>4750</v>
      </c>
      <c r="AI31" s="36">
        <v>4750</v>
      </c>
      <c r="AJ31" s="35">
        <f t="shared" si="29"/>
        <v>0</v>
      </c>
      <c r="AK31" s="32">
        <v>4410</v>
      </c>
      <c r="AL31" s="32">
        <f t="shared" si="6"/>
        <v>4750</v>
      </c>
      <c r="AM31" s="35">
        <f t="shared" si="30"/>
        <v>7.7097505668934238E-2</v>
      </c>
      <c r="AN31" s="36">
        <v>4750</v>
      </c>
      <c r="AO31" s="36">
        <v>4750</v>
      </c>
      <c r="AP31" s="14">
        <f t="shared" si="31"/>
        <v>0</v>
      </c>
      <c r="AQ31" s="12">
        <v>4450</v>
      </c>
      <c r="AR31" s="12">
        <f t="shared" si="8"/>
        <v>4750</v>
      </c>
      <c r="AS31" s="14">
        <f t="shared" si="32"/>
        <v>6.741573033707865E-2</v>
      </c>
    </row>
    <row r="32" spans="1:45" x14ac:dyDescent="0.15">
      <c r="A32" s="37">
        <v>27</v>
      </c>
      <c r="B32" s="39" t="s">
        <v>27</v>
      </c>
      <c r="C32" s="8" t="s">
        <v>140</v>
      </c>
      <c r="D32" s="77">
        <v>2400</v>
      </c>
      <c r="E32" s="77">
        <v>2400</v>
      </c>
      <c r="F32" s="14">
        <f t="shared" si="10"/>
        <v>0</v>
      </c>
      <c r="G32" s="12">
        <v>2400</v>
      </c>
      <c r="H32" s="12">
        <f t="shared" si="25"/>
        <v>2400</v>
      </c>
      <c r="I32" s="14">
        <f t="shared" si="11"/>
        <v>0</v>
      </c>
      <c r="J32" s="12">
        <v>2580</v>
      </c>
      <c r="K32" s="12">
        <v>2580</v>
      </c>
      <c r="L32" s="35">
        <f t="shared" si="12"/>
        <v>0</v>
      </c>
      <c r="M32" s="32">
        <v>2380</v>
      </c>
      <c r="N32" s="32">
        <f t="shared" si="26"/>
        <v>2580</v>
      </c>
      <c r="O32" s="35">
        <f t="shared" si="13"/>
        <v>8.4033613445378158E-2</v>
      </c>
      <c r="P32" s="36">
        <v>3100</v>
      </c>
      <c r="Q32" s="36">
        <v>3100</v>
      </c>
      <c r="R32" s="14">
        <f t="shared" si="27"/>
        <v>0</v>
      </c>
      <c r="S32" s="12">
        <v>3100</v>
      </c>
      <c r="T32" s="12">
        <f t="shared" si="14"/>
        <v>3100</v>
      </c>
      <c r="U32" s="14">
        <f t="shared" si="28"/>
        <v>0</v>
      </c>
      <c r="V32" s="90">
        <v>3500</v>
      </c>
      <c r="W32" s="90">
        <v>3500</v>
      </c>
      <c r="X32" s="33">
        <f t="shared" si="15"/>
        <v>0</v>
      </c>
      <c r="Y32" s="34">
        <v>3500</v>
      </c>
      <c r="Z32" s="34">
        <f t="shared" si="4"/>
        <v>3500</v>
      </c>
      <c r="AA32" s="33">
        <f t="shared" si="16"/>
        <v>0</v>
      </c>
      <c r="AB32" s="55">
        <v>2850</v>
      </c>
      <c r="AC32" s="55">
        <v>2850</v>
      </c>
      <c r="AD32" s="67">
        <f t="shared" si="17"/>
        <v>0</v>
      </c>
      <c r="AE32" s="68">
        <v>2850</v>
      </c>
      <c r="AF32" s="68">
        <f t="shared" si="5"/>
        <v>2850</v>
      </c>
      <c r="AG32" s="67">
        <f t="shared" si="18"/>
        <v>0</v>
      </c>
      <c r="AH32" s="36">
        <v>2380</v>
      </c>
      <c r="AI32" s="36">
        <v>2380</v>
      </c>
      <c r="AJ32" s="35">
        <f t="shared" si="29"/>
        <v>0</v>
      </c>
      <c r="AK32" s="32">
        <v>2380</v>
      </c>
      <c r="AL32" s="32">
        <f t="shared" si="6"/>
        <v>2380</v>
      </c>
      <c r="AM32" s="35">
        <f t="shared" si="30"/>
        <v>0</v>
      </c>
      <c r="AN32" s="36">
        <v>2380</v>
      </c>
      <c r="AO32" s="36">
        <v>2380</v>
      </c>
      <c r="AP32" s="14">
        <f t="shared" si="31"/>
        <v>0</v>
      </c>
      <c r="AQ32" s="12">
        <v>2380</v>
      </c>
      <c r="AR32" s="12">
        <f t="shared" si="8"/>
        <v>2380</v>
      </c>
      <c r="AS32" s="14">
        <f t="shared" si="32"/>
        <v>0</v>
      </c>
    </row>
    <row r="33" spans="1:45" x14ac:dyDescent="0.15">
      <c r="A33" s="37">
        <v>28</v>
      </c>
      <c r="B33" s="38" t="s">
        <v>39</v>
      </c>
      <c r="C33" s="8" t="s">
        <v>141</v>
      </c>
      <c r="D33" s="77">
        <v>7900</v>
      </c>
      <c r="E33" s="77">
        <v>7900</v>
      </c>
      <c r="F33" s="14">
        <f t="shared" si="10"/>
        <v>0</v>
      </c>
      <c r="G33" s="12">
        <v>9650</v>
      </c>
      <c r="H33" s="12">
        <f t="shared" si="25"/>
        <v>7900</v>
      </c>
      <c r="I33" s="14">
        <f t="shared" si="11"/>
        <v>-0.18134715025906736</v>
      </c>
      <c r="J33" s="12">
        <v>6980</v>
      </c>
      <c r="K33" s="12">
        <v>6980</v>
      </c>
      <c r="L33" s="35">
        <f t="shared" si="12"/>
        <v>0</v>
      </c>
      <c r="M33" s="32">
        <v>9250</v>
      </c>
      <c r="N33" s="32">
        <f t="shared" si="26"/>
        <v>6980</v>
      </c>
      <c r="O33" s="35">
        <f t="shared" si="13"/>
        <v>-0.2454054054054054</v>
      </c>
      <c r="P33" s="36">
        <v>11000</v>
      </c>
      <c r="Q33" s="36">
        <v>11000</v>
      </c>
      <c r="R33" s="14">
        <f t="shared" si="27"/>
        <v>0</v>
      </c>
      <c r="S33" s="12">
        <v>11000</v>
      </c>
      <c r="T33" s="12">
        <f t="shared" si="14"/>
        <v>11000</v>
      </c>
      <c r="U33" s="14">
        <f t="shared" si="28"/>
        <v>0</v>
      </c>
      <c r="V33" s="90">
        <v>9800</v>
      </c>
      <c r="W33" s="90">
        <v>9800</v>
      </c>
      <c r="X33" s="33">
        <f t="shared" si="15"/>
        <v>0</v>
      </c>
      <c r="Y33" s="34">
        <v>7900</v>
      </c>
      <c r="Z33" s="34">
        <f t="shared" si="4"/>
        <v>9800</v>
      </c>
      <c r="AA33" s="33">
        <f t="shared" si="16"/>
        <v>0.24050632911392406</v>
      </c>
      <c r="AB33" s="55">
        <v>9900</v>
      </c>
      <c r="AC33" s="55">
        <v>9900</v>
      </c>
      <c r="AD33" s="67">
        <f t="shared" si="17"/>
        <v>0</v>
      </c>
      <c r="AE33" s="68">
        <v>9900</v>
      </c>
      <c r="AF33" s="68">
        <f t="shared" si="5"/>
        <v>9900</v>
      </c>
      <c r="AG33" s="67">
        <f t="shared" si="18"/>
        <v>0</v>
      </c>
      <c r="AH33" s="36">
        <v>10800</v>
      </c>
      <c r="AI33" s="36">
        <v>10800</v>
      </c>
      <c r="AJ33" s="35">
        <f t="shared" si="29"/>
        <v>0</v>
      </c>
      <c r="AK33" s="32">
        <v>10800</v>
      </c>
      <c r="AL33" s="32">
        <f t="shared" si="6"/>
        <v>10800</v>
      </c>
      <c r="AM33" s="35">
        <f t="shared" si="30"/>
        <v>0</v>
      </c>
      <c r="AN33" s="36">
        <v>10800</v>
      </c>
      <c r="AO33" s="36">
        <v>10800</v>
      </c>
      <c r="AP33" s="14">
        <f t="shared" si="31"/>
        <v>0</v>
      </c>
      <c r="AQ33" s="12">
        <v>10800</v>
      </c>
      <c r="AR33" s="12">
        <f t="shared" si="8"/>
        <v>10800</v>
      </c>
      <c r="AS33" s="14">
        <f t="shared" si="32"/>
        <v>0</v>
      </c>
    </row>
    <row r="34" spans="1:45" x14ac:dyDescent="0.15">
      <c r="A34" s="37">
        <v>29</v>
      </c>
      <c r="B34" s="38" t="s">
        <v>36</v>
      </c>
      <c r="C34" s="8" t="s">
        <v>142</v>
      </c>
      <c r="D34" s="77">
        <v>7500</v>
      </c>
      <c r="E34" s="77">
        <v>7500</v>
      </c>
      <c r="F34" s="14">
        <f t="shared" si="10"/>
        <v>0</v>
      </c>
      <c r="G34" s="12">
        <v>7500</v>
      </c>
      <c r="H34" s="12">
        <f t="shared" si="25"/>
        <v>7500</v>
      </c>
      <c r="I34" s="14">
        <f t="shared" si="11"/>
        <v>0</v>
      </c>
      <c r="J34" s="12">
        <v>6480</v>
      </c>
      <c r="K34" s="12">
        <v>6480</v>
      </c>
      <c r="L34" s="35">
        <f t="shared" si="12"/>
        <v>0</v>
      </c>
      <c r="M34" s="32">
        <v>7480</v>
      </c>
      <c r="N34" s="32">
        <f t="shared" si="26"/>
        <v>6480</v>
      </c>
      <c r="O34" s="35">
        <f t="shared" si="13"/>
        <v>-0.13368983957219252</v>
      </c>
      <c r="P34" s="36">
        <v>7950</v>
      </c>
      <c r="Q34" s="36">
        <v>7950</v>
      </c>
      <c r="R34" s="14">
        <f t="shared" si="27"/>
        <v>0</v>
      </c>
      <c r="S34" s="12">
        <v>7950</v>
      </c>
      <c r="T34" s="12">
        <f>ROUND(SUM(P34:Q34)/2,-1)</f>
        <v>7950</v>
      </c>
      <c r="U34" s="14">
        <f t="shared" si="28"/>
        <v>0</v>
      </c>
      <c r="V34" s="90">
        <v>8500</v>
      </c>
      <c r="W34" s="90">
        <v>8500</v>
      </c>
      <c r="X34" s="33">
        <f t="shared" si="15"/>
        <v>0</v>
      </c>
      <c r="Y34" s="34">
        <v>8500</v>
      </c>
      <c r="Z34" s="34">
        <f t="shared" si="4"/>
        <v>8500</v>
      </c>
      <c r="AA34" s="33">
        <f t="shared" si="16"/>
        <v>0</v>
      </c>
      <c r="AB34" s="55">
        <v>5900</v>
      </c>
      <c r="AC34" s="55">
        <v>5900</v>
      </c>
      <c r="AD34" s="67">
        <f t="shared" si="17"/>
        <v>0</v>
      </c>
      <c r="AE34" s="68">
        <v>5900</v>
      </c>
      <c r="AF34" s="68">
        <f t="shared" si="5"/>
        <v>5900</v>
      </c>
      <c r="AG34" s="67">
        <f t="shared" si="18"/>
        <v>0</v>
      </c>
      <c r="AH34" s="36">
        <v>9780</v>
      </c>
      <c r="AI34" s="36">
        <v>9780</v>
      </c>
      <c r="AJ34" s="35">
        <f t="shared" si="29"/>
        <v>0</v>
      </c>
      <c r="AK34" s="32">
        <v>7580</v>
      </c>
      <c r="AL34" s="32">
        <f t="shared" si="6"/>
        <v>9780</v>
      </c>
      <c r="AM34" s="35">
        <f t="shared" si="30"/>
        <v>0.29023746701846964</v>
      </c>
      <c r="AN34" s="36">
        <v>9780</v>
      </c>
      <c r="AO34" s="36">
        <v>9780</v>
      </c>
      <c r="AP34" s="14">
        <f t="shared" si="31"/>
        <v>0</v>
      </c>
      <c r="AQ34" s="12">
        <v>8680</v>
      </c>
      <c r="AR34" s="12">
        <f t="shared" si="8"/>
        <v>9780</v>
      </c>
      <c r="AS34" s="14">
        <f t="shared" si="32"/>
        <v>0.12672811059907835</v>
      </c>
    </row>
    <row r="35" spans="1:45" x14ac:dyDescent="0.15">
      <c r="A35" s="37">
        <v>30</v>
      </c>
      <c r="B35" s="38" t="s">
        <v>65</v>
      </c>
      <c r="C35" s="40" t="s">
        <v>66</v>
      </c>
      <c r="D35" s="77">
        <v>15200</v>
      </c>
      <c r="E35" s="77">
        <v>15200</v>
      </c>
      <c r="F35" s="14">
        <f t="shared" si="10"/>
        <v>0</v>
      </c>
      <c r="G35" s="12">
        <v>15200</v>
      </c>
      <c r="H35" s="12">
        <f t="shared" si="25"/>
        <v>15200</v>
      </c>
      <c r="I35" s="14">
        <f t="shared" si="11"/>
        <v>0</v>
      </c>
      <c r="J35" s="12">
        <v>16350</v>
      </c>
      <c r="K35" s="12">
        <v>16350</v>
      </c>
      <c r="L35" s="35">
        <f t="shared" si="12"/>
        <v>0</v>
      </c>
      <c r="M35" s="32">
        <v>16380</v>
      </c>
      <c r="N35" s="32">
        <f t="shared" si="26"/>
        <v>16350</v>
      </c>
      <c r="O35" s="35">
        <f t="shared" si="13"/>
        <v>-1.8315018315018315E-3</v>
      </c>
      <c r="P35" s="36">
        <v>19500</v>
      </c>
      <c r="Q35" s="36">
        <v>19500</v>
      </c>
      <c r="R35" s="14">
        <f t="shared" si="27"/>
        <v>0</v>
      </c>
      <c r="S35" s="12">
        <v>19500</v>
      </c>
      <c r="T35" s="12">
        <f>ROUND(SUM(P35:Q35)/2,-1)</f>
        <v>19500</v>
      </c>
      <c r="U35" s="14">
        <f t="shared" si="28"/>
        <v>0</v>
      </c>
      <c r="V35" s="90">
        <v>19000</v>
      </c>
      <c r="W35" s="90">
        <v>19000</v>
      </c>
      <c r="X35" s="33">
        <f t="shared" si="15"/>
        <v>0</v>
      </c>
      <c r="Y35" s="41">
        <v>19000</v>
      </c>
      <c r="Z35" s="34">
        <f t="shared" si="4"/>
        <v>19000</v>
      </c>
      <c r="AA35" s="33">
        <f t="shared" si="16"/>
        <v>0</v>
      </c>
      <c r="AB35" s="55">
        <v>17700</v>
      </c>
      <c r="AC35" s="55">
        <v>17700</v>
      </c>
      <c r="AD35" s="67">
        <f t="shared" si="17"/>
        <v>0</v>
      </c>
      <c r="AE35" s="69">
        <v>18830</v>
      </c>
      <c r="AF35" s="68">
        <f t="shared" si="5"/>
        <v>17700</v>
      </c>
      <c r="AG35" s="67">
        <f t="shared" si="18"/>
        <v>-6.001062134891131E-2</v>
      </c>
      <c r="AH35" s="36">
        <v>16330</v>
      </c>
      <c r="AI35" s="36">
        <v>16330</v>
      </c>
      <c r="AJ35" s="35">
        <f t="shared" si="29"/>
        <v>0</v>
      </c>
      <c r="AK35" s="32">
        <v>16330</v>
      </c>
      <c r="AL35" s="32">
        <f t="shared" si="6"/>
        <v>16330</v>
      </c>
      <c r="AM35" s="35">
        <f t="shared" si="30"/>
        <v>0</v>
      </c>
      <c r="AN35" s="36">
        <v>16480</v>
      </c>
      <c r="AO35" s="36">
        <v>18050</v>
      </c>
      <c r="AP35" s="14">
        <f t="shared" si="31"/>
        <v>9.5266990291262135E-2</v>
      </c>
      <c r="AQ35" s="12">
        <v>16480</v>
      </c>
      <c r="AR35" s="12">
        <f t="shared" si="8"/>
        <v>17270</v>
      </c>
      <c r="AS35" s="14">
        <f t="shared" si="32"/>
        <v>4.7936893203883495E-2</v>
      </c>
    </row>
    <row r="36" spans="1:45" x14ac:dyDescent="0.15">
      <c r="A36" s="37">
        <v>31</v>
      </c>
      <c r="B36" s="43" t="s">
        <v>124</v>
      </c>
      <c r="C36" s="8" t="s">
        <v>116</v>
      </c>
      <c r="D36" s="77">
        <v>1200</v>
      </c>
      <c r="E36" s="77">
        <v>1200</v>
      </c>
      <c r="F36" s="14">
        <f t="shared" si="10"/>
        <v>0</v>
      </c>
      <c r="G36" s="12">
        <v>1200</v>
      </c>
      <c r="H36" s="12">
        <f t="shared" si="25"/>
        <v>1200</v>
      </c>
      <c r="I36" s="14">
        <f t="shared" si="11"/>
        <v>0</v>
      </c>
      <c r="J36" s="12">
        <v>800</v>
      </c>
      <c r="K36" s="12">
        <v>800</v>
      </c>
      <c r="L36" s="35">
        <f t="shared" ref="L36:L40" si="33">(K36-J36)/J36</f>
        <v>0</v>
      </c>
      <c r="M36" s="32">
        <v>750</v>
      </c>
      <c r="N36" s="32">
        <f t="shared" si="26"/>
        <v>800</v>
      </c>
      <c r="O36" s="35">
        <f t="shared" ref="O36:O40" si="34">(N36-M36)/M36</f>
        <v>6.6666666666666666E-2</v>
      </c>
      <c r="P36" s="36">
        <v>1200</v>
      </c>
      <c r="Q36" s="36">
        <v>1200</v>
      </c>
      <c r="R36" s="14">
        <f t="shared" ref="R36:R40" si="35">(Q36-P36)/P36</f>
        <v>0</v>
      </c>
      <c r="S36" s="12">
        <v>1200</v>
      </c>
      <c r="T36" s="12">
        <f t="shared" ref="T36:T40" si="36">ROUND(SUM(P36:Q36)/2,-1)</f>
        <v>1200</v>
      </c>
      <c r="U36" s="14">
        <f t="shared" ref="U36:U40" si="37">(T36-S36)/S36</f>
        <v>0</v>
      </c>
      <c r="V36" s="90">
        <v>1200</v>
      </c>
      <c r="W36" s="90">
        <v>1200</v>
      </c>
      <c r="X36" s="33">
        <f t="shared" ref="X36:X40" si="38">(W36-V36)/V36</f>
        <v>0</v>
      </c>
      <c r="Y36" s="41">
        <v>1200</v>
      </c>
      <c r="Z36" s="34">
        <f t="shared" ref="Z36:Z40" si="39">ROUND(SUM(V36:W36)/2,-1)</f>
        <v>1200</v>
      </c>
      <c r="AA36" s="33">
        <f t="shared" ref="AA36:AA40" si="40">(Z36-Y36)/Y36</f>
        <v>0</v>
      </c>
      <c r="AB36" s="55">
        <v>1200</v>
      </c>
      <c r="AC36" s="55">
        <v>1200</v>
      </c>
      <c r="AD36" s="67">
        <f t="shared" si="17"/>
        <v>0</v>
      </c>
      <c r="AE36" s="69">
        <v>1200</v>
      </c>
      <c r="AF36" s="68">
        <f t="shared" ref="AF36:AF40" si="41">ROUND(SUM(AB36:AC36)/2,-1)</f>
        <v>1200</v>
      </c>
      <c r="AG36" s="67">
        <f t="shared" si="18"/>
        <v>0</v>
      </c>
      <c r="AH36" s="36">
        <v>1080</v>
      </c>
      <c r="AI36" s="36">
        <v>1080</v>
      </c>
      <c r="AJ36" s="35">
        <f t="shared" ref="AJ36:AJ40" si="42">(AI36-AH36)/AH36</f>
        <v>0</v>
      </c>
      <c r="AK36" s="32">
        <v>1080</v>
      </c>
      <c r="AL36" s="32">
        <f t="shared" si="6"/>
        <v>1080</v>
      </c>
      <c r="AM36" s="35">
        <f t="shared" ref="AM36:AM40" si="43">(AL36-AK36)/AK36</f>
        <v>0</v>
      </c>
      <c r="AN36" s="36">
        <v>1060</v>
      </c>
      <c r="AO36" s="36">
        <v>1060</v>
      </c>
      <c r="AP36" s="14">
        <f t="shared" ref="AP36:AP40" si="44">(AO36-AN36)/AN36</f>
        <v>0</v>
      </c>
      <c r="AQ36" s="12">
        <v>1060</v>
      </c>
      <c r="AR36" s="12">
        <f t="shared" si="8"/>
        <v>1060</v>
      </c>
      <c r="AS36" s="14">
        <f t="shared" ref="AS36:AS40" si="45">(AR36-AQ36)/AQ36</f>
        <v>0</v>
      </c>
    </row>
    <row r="37" spans="1:45" x14ac:dyDescent="0.15">
      <c r="A37" s="37">
        <v>32</v>
      </c>
      <c r="B37" s="43" t="s">
        <v>125</v>
      </c>
      <c r="C37" s="8" t="s">
        <v>117</v>
      </c>
      <c r="D37" s="77">
        <v>1350</v>
      </c>
      <c r="E37" s="77">
        <v>1350</v>
      </c>
      <c r="F37" s="14">
        <f t="shared" si="10"/>
        <v>0</v>
      </c>
      <c r="G37" s="12">
        <v>1350</v>
      </c>
      <c r="H37" s="12">
        <f t="shared" si="25"/>
        <v>1350</v>
      </c>
      <c r="I37" s="14">
        <f t="shared" si="11"/>
        <v>0</v>
      </c>
      <c r="J37" s="12">
        <v>1490</v>
      </c>
      <c r="K37" s="12">
        <v>1490</v>
      </c>
      <c r="L37" s="35">
        <f t="shared" si="33"/>
        <v>0</v>
      </c>
      <c r="M37" s="32">
        <v>1490</v>
      </c>
      <c r="N37" s="32">
        <f t="shared" si="26"/>
        <v>1490</v>
      </c>
      <c r="O37" s="35">
        <f t="shared" si="34"/>
        <v>0</v>
      </c>
      <c r="P37" s="36">
        <v>1500</v>
      </c>
      <c r="Q37" s="36">
        <v>1500</v>
      </c>
      <c r="R37" s="14">
        <f t="shared" si="35"/>
        <v>0</v>
      </c>
      <c r="S37" s="12">
        <v>1500</v>
      </c>
      <c r="T37" s="12">
        <f t="shared" si="36"/>
        <v>1500</v>
      </c>
      <c r="U37" s="14">
        <f t="shared" si="37"/>
        <v>0</v>
      </c>
      <c r="V37" s="90">
        <v>1700</v>
      </c>
      <c r="W37" s="90">
        <v>1700</v>
      </c>
      <c r="X37" s="33">
        <f t="shared" si="38"/>
        <v>0</v>
      </c>
      <c r="Y37" s="41">
        <v>1700</v>
      </c>
      <c r="Z37" s="34">
        <f t="shared" si="39"/>
        <v>1700</v>
      </c>
      <c r="AA37" s="33">
        <f t="shared" si="40"/>
        <v>0</v>
      </c>
      <c r="AB37" s="55">
        <v>1700</v>
      </c>
      <c r="AC37" s="55">
        <v>1700</v>
      </c>
      <c r="AD37" s="67">
        <f t="shared" si="17"/>
        <v>0</v>
      </c>
      <c r="AE37" s="69">
        <v>1700</v>
      </c>
      <c r="AF37" s="68">
        <f t="shared" si="41"/>
        <v>1700</v>
      </c>
      <c r="AG37" s="67">
        <f t="shared" si="18"/>
        <v>0</v>
      </c>
      <c r="AH37" s="36">
        <v>1480</v>
      </c>
      <c r="AI37" s="36">
        <v>1480</v>
      </c>
      <c r="AJ37" s="35">
        <f t="shared" si="42"/>
        <v>0</v>
      </c>
      <c r="AK37" s="32">
        <v>1480</v>
      </c>
      <c r="AL37" s="32">
        <f t="shared" si="6"/>
        <v>1480</v>
      </c>
      <c r="AM37" s="35">
        <f t="shared" si="43"/>
        <v>0</v>
      </c>
      <c r="AN37" s="36">
        <v>1340</v>
      </c>
      <c r="AO37" s="36">
        <v>1340</v>
      </c>
      <c r="AP37" s="14">
        <f t="shared" si="44"/>
        <v>0</v>
      </c>
      <c r="AQ37" s="12">
        <v>1340</v>
      </c>
      <c r="AR37" s="12">
        <f t="shared" si="8"/>
        <v>1340</v>
      </c>
      <c r="AS37" s="14">
        <f t="shared" si="45"/>
        <v>0</v>
      </c>
    </row>
    <row r="38" spans="1:45" x14ac:dyDescent="0.15">
      <c r="A38" s="37">
        <v>33</v>
      </c>
      <c r="B38" s="43" t="s">
        <v>126</v>
      </c>
      <c r="C38" s="8" t="s">
        <v>129</v>
      </c>
      <c r="D38" s="77">
        <v>1700</v>
      </c>
      <c r="E38" s="77">
        <v>1700</v>
      </c>
      <c r="F38" s="14">
        <f t="shared" si="10"/>
        <v>0</v>
      </c>
      <c r="G38" s="12">
        <v>1700</v>
      </c>
      <c r="H38" s="12">
        <f t="shared" si="25"/>
        <v>1700</v>
      </c>
      <c r="I38" s="14">
        <f t="shared" si="11"/>
        <v>0</v>
      </c>
      <c r="J38" s="12">
        <v>1680</v>
      </c>
      <c r="K38" s="12">
        <v>1680</v>
      </c>
      <c r="L38" s="35">
        <f t="shared" si="33"/>
        <v>0</v>
      </c>
      <c r="M38" s="32">
        <v>1690</v>
      </c>
      <c r="N38" s="32">
        <f t="shared" si="26"/>
        <v>1680</v>
      </c>
      <c r="O38" s="35">
        <f t="shared" si="34"/>
        <v>-5.9171597633136093E-3</v>
      </c>
      <c r="P38" s="36">
        <v>1850</v>
      </c>
      <c r="Q38" s="36">
        <v>1850</v>
      </c>
      <c r="R38" s="14">
        <f t="shared" si="35"/>
        <v>0</v>
      </c>
      <c r="S38" s="12">
        <v>1850</v>
      </c>
      <c r="T38" s="12">
        <f t="shared" si="36"/>
        <v>1850</v>
      </c>
      <c r="U38" s="14">
        <f t="shared" si="37"/>
        <v>0</v>
      </c>
      <c r="V38" s="90">
        <v>1900</v>
      </c>
      <c r="W38" s="90">
        <v>1900</v>
      </c>
      <c r="X38" s="33">
        <f t="shared" si="38"/>
        <v>0</v>
      </c>
      <c r="Y38" s="41">
        <v>1900</v>
      </c>
      <c r="Z38" s="34">
        <f t="shared" si="39"/>
        <v>1900</v>
      </c>
      <c r="AA38" s="33">
        <f t="shared" si="40"/>
        <v>0</v>
      </c>
      <c r="AB38" s="55">
        <v>1900</v>
      </c>
      <c r="AC38" s="55">
        <v>1900</v>
      </c>
      <c r="AD38" s="67">
        <f t="shared" si="17"/>
        <v>0</v>
      </c>
      <c r="AE38" s="69">
        <v>1900</v>
      </c>
      <c r="AF38" s="68">
        <f t="shared" si="41"/>
        <v>1900</v>
      </c>
      <c r="AG38" s="67">
        <f t="shared" si="18"/>
        <v>0</v>
      </c>
      <c r="AH38" s="36">
        <v>1670</v>
      </c>
      <c r="AI38" s="36">
        <v>1670</v>
      </c>
      <c r="AJ38" s="35">
        <f t="shared" si="42"/>
        <v>0</v>
      </c>
      <c r="AK38" s="32">
        <v>1670</v>
      </c>
      <c r="AL38" s="32">
        <f t="shared" si="6"/>
        <v>1670</v>
      </c>
      <c r="AM38" s="35">
        <f t="shared" si="43"/>
        <v>0</v>
      </c>
      <c r="AN38" s="36">
        <v>1680</v>
      </c>
      <c r="AO38" s="36">
        <v>1650</v>
      </c>
      <c r="AP38" s="14">
        <f t="shared" si="44"/>
        <v>-1.7857142857142856E-2</v>
      </c>
      <c r="AQ38" s="12">
        <v>1680</v>
      </c>
      <c r="AR38" s="12">
        <f t="shared" si="8"/>
        <v>1670</v>
      </c>
      <c r="AS38" s="14">
        <f t="shared" si="45"/>
        <v>-5.9523809523809521E-3</v>
      </c>
    </row>
    <row r="39" spans="1:45" x14ac:dyDescent="0.15">
      <c r="A39" s="37">
        <v>34</v>
      </c>
      <c r="B39" s="43" t="s">
        <v>127</v>
      </c>
      <c r="C39" s="8" t="s">
        <v>165</v>
      </c>
      <c r="D39" s="77">
        <v>2080</v>
      </c>
      <c r="E39" s="77">
        <v>2080</v>
      </c>
      <c r="F39" s="14">
        <f t="shared" si="10"/>
        <v>0</v>
      </c>
      <c r="G39" s="12">
        <v>2080</v>
      </c>
      <c r="H39" s="12">
        <f t="shared" si="25"/>
        <v>2080</v>
      </c>
      <c r="I39" s="14">
        <f t="shared" si="11"/>
        <v>0</v>
      </c>
      <c r="J39" s="12">
        <v>1780</v>
      </c>
      <c r="K39" s="12">
        <v>1780</v>
      </c>
      <c r="L39" s="35">
        <f t="shared" si="33"/>
        <v>0</v>
      </c>
      <c r="M39" s="32">
        <v>1580</v>
      </c>
      <c r="N39" s="32">
        <f t="shared" si="26"/>
        <v>1780</v>
      </c>
      <c r="O39" s="35">
        <f t="shared" si="34"/>
        <v>0.12658227848101267</v>
      </c>
      <c r="P39" s="36">
        <v>2200</v>
      </c>
      <c r="Q39" s="36">
        <v>2200</v>
      </c>
      <c r="R39" s="14">
        <f t="shared" si="35"/>
        <v>0</v>
      </c>
      <c r="S39" s="12">
        <v>2200</v>
      </c>
      <c r="T39" s="12">
        <f t="shared" si="36"/>
        <v>2200</v>
      </c>
      <c r="U39" s="14">
        <f t="shared" si="37"/>
        <v>0</v>
      </c>
      <c r="V39" s="90">
        <v>2100</v>
      </c>
      <c r="W39" s="90">
        <v>2100</v>
      </c>
      <c r="X39" s="33">
        <f t="shared" si="38"/>
        <v>0</v>
      </c>
      <c r="Y39" s="41">
        <v>2100</v>
      </c>
      <c r="Z39" s="34">
        <f t="shared" si="39"/>
        <v>2100</v>
      </c>
      <c r="AA39" s="33">
        <f t="shared" si="40"/>
        <v>0</v>
      </c>
      <c r="AB39" s="55">
        <v>1950</v>
      </c>
      <c r="AC39" s="55">
        <v>1950</v>
      </c>
      <c r="AD39" s="67">
        <f t="shared" si="17"/>
        <v>0</v>
      </c>
      <c r="AE39" s="69">
        <v>1900</v>
      </c>
      <c r="AF39" s="68">
        <f t="shared" si="41"/>
        <v>1950</v>
      </c>
      <c r="AG39" s="67">
        <f t="shared" si="18"/>
        <v>2.6315789473684209E-2</v>
      </c>
      <c r="AH39" s="36">
        <v>1580</v>
      </c>
      <c r="AI39" s="36">
        <v>2080</v>
      </c>
      <c r="AJ39" s="35">
        <f t="shared" si="42"/>
        <v>0.31645569620253167</v>
      </c>
      <c r="AK39" s="32">
        <v>1980</v>
      </c>
      <c r="AL39" s="32">
        <f t="shared" si="6"/>
        <v>1830</v>
      </c>
      <c r="AM39" s="35">
        <f t="shared" si="43"/>
        <v>-7.575757575757576E-2</v>
      </c>
      <c r="AN39" s="36">
        <v>2150</v>
      </c>
      <c r="AO39" s="36">
        <v>1600</v>
      </c>
      <c r="AP39" s="14">
        <f t="shared" si="44"/>
        <v>-0.2558139534883721</v>
      </c>
      <c r="AQ39" s="12">
        <v>1980</v>
      </c>
      <c r="AR39" s="12">
        <f t="shared" si="8"/>
        <v>1880</v>
      </c>
      <c r="AS39" s="14">
        <f t="shared" si="45"/>
        <v>-5.0505050505050504E-2</v>
      </c>
    </row>
    <row r="40" spans="1:45" ht="19.5" thickBot="1" x14ac:dyDescent="0.2">
      <c r="A40" s="37">
        <v>35</v>
      </c>
      <c r="B40" s="43" t="s">
        <v>128</v>
      </c>
      <c r="C40" s="8" t="s">
        <v>164</v>
      </c>
      <c r="D40" s="78">
        <v>1750</v>
      </c>
      <c r="E40" s="78">
        <v>1750</v>
      </c>
      <c r="F40" s="14">
        <f t="shared" si="10"/>
        <v>0</v>
      </c>
      <c r="G40" s="12">
        <v>850</v>
      </c>
      <c r="H40" s="12">
        <f t="shared" si="25"/>
        <v>1750</v>
      </c>
      <c r="I40" s="14">
        <f t="shared" si="11"/>
        <v>1.0588235294117647</v>
      </c>
      <c r="J40" s="51">
        <v>1600</v>
      </c>
      <c r="K40" s="51">
        <v>1600</v>
      </c>
      <c r="L40" s="35">
        <f t="shared" si="33"/>
        <v>0</v>
      </c>
      <c r="M40" s="32">
        <v>1600</v>
      </c>
      <c r="N40" s="32">
        <f t="shared" si="26"/>
        <v>1600</v>
      </c>
      <c r="O40" s="35">
        <f t="shared" si="34"/>
        <v>0</v>
      </c>
      <c r="P40" s="52">
        <v>1700</v>
      </c>
      <c r="Q40" s="52">
        <v>1700</v>
      </c>
      <c r="R40" s="14">
        <f t="shared" si="35"/>
        <v>0</v>
      </c>
      <c r="S40" s="12">
        <v>1700</v>
      </c>
      <c r="T40" s="12">
        <f t="shared" si="36"/>
        <v>1700</v>
      </c>
      <c r="U40" s="14">
        <f t="shared" si="37"/>
        <v>0</v>
      </c>
      <c r="V40" s="91">
        <v>1800</v>
      </c>
      <c r="W40" s="91">
        <v>1800</v>
      </c>
      <c r="X40" s="33">
        <f t="shared" si="38"/>
        <v>0</v>
      </c>
      <c r="Y40" s="41">
        <v>1800</v>
      </c>
      <c r="Z40" s="34">
        <f t="shared" si="39"/>
        <v>1800</v>
      </c>
      <c r="AA40" s="33">
        <f t="shared" si="40"/>
        <v>0</v>
      </c>
      <c r="AB40" s="52">
        <v>1650</v>
      </c>
      <c r="AC40" s="52">
        <v>1650</v>
      </c>
      <c r="AD40" s="67">
        <f t="shared" si="17"/>
        <v>0</v>
      </c>
      <c r="AE40" s="69">
        <v>1650</v>
      </c>
      <c r="AF40" s="68">
        <f t="shared" si="41"/>
        <v>1650</v>
      </c>
      <c r="AG40" s="67">
        <f t="shared" si="18"/>
        <v>0</v>
      </c>
      <c r="AH40" s="52">
        <v>1900</v>
      </c>
      <c r="AI40" s="52">
        <v>1900</v>
      </c>
      <c r="AJ40" s="35">
        <f t="shared" si="42"/>
        <v>0</v>
      </c>
      <c r="AK40" s="32">
        <v>1600</v>
      </c>
      <c r="AL40" s="32">
        <f t="shared" si="6"/>
        <v>1900</v>
      </c>
      <c r="AM40" s="35">
        <f t="shared" si="43"/>
        <v>0.1875</v>
      </c>
      <c r="AN40" s="52">
        <v>1880</v>
      </c>
      <c r="AO40" s="52">
        <v>1880</v>
      </c>
      <c r="AP40" s="14">
        <f t="shared" si="44"/>
        <v>0</v>
      </c>
      <c r="AQ40" s="12">
        <v>1770</v>
      </c>
      <c r="AR40" s="12">
        <f t="shared" si="8"/>
        <v>1880</v>
      </c>
      <c r="AS40" s="14">
        <f t="shared" si="45"/>
        <v>6.2146892655367235E-2</v>
      </c>
    </row>
    <row r="41" spans="1:45" x14ac:dyDescent="0.15">
      <c r="A41" s="2"/>
      <c r="B41" s="2"/>
      <c r="C41" s="2"/>
      <c r="D41" s="2"/>
      <c r="E41" s="2"/>
      <c r="F41" s="2"/>
      <c r="H41" s="3"/>
      <c r="J41" s="2"/>
      <c r="K41" s="2"/>
      <c r="L41" s="2"/>
      <c r="N41" s="3"/>
      <c r="P41" s="2"/>
      <c r="Q41" s="2"/>
      <c r="R41" s="2"/>
      <c r="T41" s="3"/>
      <c r="X41" s="2"/>
      <c r="Z41" s="3"/>
      <c r="AD41" s="2"/>
      <c r="AF41" s="3"/>
      <c r="AH41" s="26"/>
      <c r="AI41" s="2"/>
      <c r="AJ41" s="2"/>
      <c r="AL41" s="3"/>
      <c r="AN41" s="2"/>
      <c r="AO41" s="2"/>
      <c r="AP41" s="2"/>
      <c r="AR41" s="3"/>
    </row>
    <row r="42" spans="1:45" x14ac:dyDescent="0.15">
      <c r="A42" s="2"/>
      <c r="B42" s="2"/>
      <c r="C42" s="2"/>
      <c r="D42" s="2"/>
      <c r="E42" s="2"/>
      <c r="F42" s="2"/>
      <c r="H42" s="3"/>
      <c r="J42" s="2"/>
      <c r="K42" s="2"/>
      <c r="L42" s="2"/>
      <c r="N42" s="3"/>
      <c r="P42" s="2"/>
      <c r="Q42" s="2"/>
      <c r="R42" s="2"/>
      <c r="T42" s="3"/>
      <c r="X42" s="2"/>
      <c r="Z42" s="3"/>
      <c r="AD42" s="2"/>
      <c r="AF42" s="3"/>
      <c r="AH42" s="26"/>
      <c r="AI42" s="2"/>
      <c r="AJ42" s="2"/>
      <c r="AL42" s="3"/>
      <c r="AN42" s="2"/>
      <c r="AO42" s="2"/>
      <c r="AP42" s="2"/>
      <c r="AR42" s="3"/>
    </row>
    <row r="43" spans="1:45" x14ac:dyDescent="0.15">
      <c r="A43" s="2"/>
      <c r="B43" s="2"/>
      <c r="C43" s="2"/>
      <c r="D43" s="2"/>
      <c r="E43" s="2"/>
      <c r="F43" s="2"/>
      <c r="H43" s="3"/>
      <c r="J43" s="2"/>
      <c r="K43" s="2"/>
      <c r="L43" s="2"/>
      <c r="N43" s="3"/>
      <c r="P43" s="2"/>
      <c r="Q43" s="2"/>
      <c r="R43" s="2"/>
      <c r="T43" s="3"/>
      <c r="X43" s="2"/>
      <c r="Z43" s="3"/>
      <c r="AD43" s="2"/>
      <c r="AF43" s="3"/>
      <c r="AH43" s="26"/>
      <c r="AI43" s="2"/>
      <c r="AJ43" s="2"/>
      <c r="AL43" s="3"/>
      <c r="AN43" s="2"/>
      <c r="AO43" s="2"/>
      <c r="AP43" s="2"/>
      <c r="AR43" s="3"/>
    </row>
    <row r="44" spans="1:45" x14ac:dyDescent="0.15">
      <c r="A44" s="2"/>
      <c r="B44" s="2"/>
      <c r="C44" s="2"/>
      <c r="D44" s="2"/>
      <c r="E44" s="2"/>
      <c r="F44" s="2"/>
      <c r="H44" s="3"/>
      <c r="J44" s="2"/>
      <c r="K44" s="2"/>
      <c r="L44" s="2"/>
      <c r="N44" s="3"/>
      <c r="P44" s="2"/>
      <c r="Q44" s="2"/>
      <c r="R44" s="2"/>
      <c r="T44" s="3"/>
      <c r="X44" s="2"/>
      <c r="Z44" s="3"/>
      <c r="AD44" s="2"/>
      <c r="AF44" s="3"/>
      <c r="AH44" s="26"/>
      <c r="AI44" s="2"/>
      <c r="AJ44" s="2"/>
      <c r="AL44" s="3"/>
      <c r="AN44" s="2"/>
      <c r="AO44" s="2"/>
      <c r="AP44" s="2"/>
      <c r="AR44" s="3"/>
    </row>
    <row r="45" spans="1:45" x14ac:dyDescent="0.15">
      <c r="A45" s="2"/>
      <c r="B45" s="2"/>
      <c r="C45" s="2"/>
      <c r="D45" s="2"/>
      <c r="E45" s="2"/>
      <c r="F45" s="2"/>
      <c r="H45" s="2"/>
      <c r="J45" s="2"/>
      <c r="K45" s="2"/>
      <c r="L45" s="2"/>
      <c r="N45" s="2"/>
      <c r="P45" s="2"/>
      <c r="Q45" s="2"/>
      <c r="R45" s="2"/>
      <c r="T45" s="2"/>
      <c r="X45" s="2"/>
      <c r="Z45" s="2"/>
      <c r="AD45" s="2"/>
      <c r="AF45" s="2"/>
      <c r="AH45" s="26"/>
      <c r="AI45" s="2"/>
      <c r="AJ45" s="2"/>
      <c r="AL45" s="2"/>
      <c r="AN45" s="2"/>
      <c r="AO45" s="2"/>
      <c r="AP45" s="2"/>
      <c r="AR45" s="2"/>
    </row>
    <row r="46" spans="1:45" x14ac:dyDescent="0.15">
      <c r="A46" s="2"/>
      <c r="B46" s="2"/>
      <c r="C46" s="2"/>
      <c r="D46" s="2"/>
      <c r="E46" s="2"/>
      <c r="F46" s="2"/>
      <c r="H46" s="2"/>
      <c r="J46" s="2"/>
      <c r="K46" s="2"/>
      <c r="L46" s="2"/>
      <c r="N46" s="2"/>
      <c r="P46" s="2"/>
      <c r="Q46" s="2"/>
      <c r="R46" s="2"/>
      <c r="T46" s="2"/>
      <c r="X46" s="2"/>
      <c r="Z46" s="2"/>
      <c r="AD46" s="2"/>
      <c r="AF46" s="2"/>
      <c r="AH46" s="26"/>
      <c r="AI46" s="2"/>
      <c r="AJ46" s="2"/>
      <c r="AL46" s="2"/>
      <c r="AN46" s="2"/>
      <c r="AO46" s="2"/>
      <c r="AP46" s="2"/>
      <c r="AR46" s="2"/>
    </row>
    <row r="47" spans="1:45" x14ac:dyDescent="0.15">
      <c r="A47" s="2"/>
      <c r="B47" s="2"/>
      <c r="C47" s="2"/>
      <c r="D47" s="2"/>
      <c r="E47" s="2"/>
      <c r="F47" s="2"/>
      <c r="H47" s="2"/>
      <c r="J47" s="2"/>
      <c r="K47" s="2"/>
      <c r="L47" s="2"/>
      <c r="N47" s="2"/>
      <c r="P47" s="2"/>
      <c r="Q47" s="2"/>
      <c r="R47" s="2"/>
      <c r="T47" s="2"/>
      <c r="X47" s="2"/>
      <c r="Z47" s="2"/>
      <c r="AD47" s="2"/>
      <c r="AF47" s="2"/>
      <c r="AH47" s="26"/>
      <c r="AI47" s="2"/>
      <c r="AJ47" s="2"/>
      <c r="AL47" s="2"/>
      <c r="AN47" s="2"/>
      <c r="AO47" s="2"/>
      <c r="AP47" s="2"/>
      <c r="AR47" s="2"/>
    </row>
    <row r="48" spans="1:45" x14ac:dyDescent="0.15">
      <c r="A48" s="2"/>
      <c r="B48" s="2"/>
      <c r="C48" s="2"/>
      <c r="D48" s="2"/>
      <c r="E48" s="2"/>
      <c r="F48" s="2"/>
      <c r="H48" s="2"/>
      <c r="J48" s="2"/>
      <c r="K48" s="2"/>
      <c r="L48" s="2"/>
      <c r="N48" s="2"/>
      <c r="P48" s="2"/>
      <c r="Q48" s="2"/>
      <c r="R48" s="2"/>
      <c r="T48" s="2"/>
      <c r="X48" s="2"/>
      <c r="Z48" s="2"/>
      <c r="AD48" s="2"/>
      <c r="AF48" s="2"/>
      <c r="AH48" s="26"/>
      <c r="AI48" s="2"/>
      <c r="AJ48" s="2"/>
      <c r="AL48" s="2"/>
      <c r="AN48" s="2"/>
      <c r="AO48" s="2"/>
      <c r="AP48" s="2"/>
      <c r="AR48" s="2"/>
    </row>
    <row r="49" spans="1:44" x14ac:dyDescent="0.15">
      <c r="A49" s="2"/>
      <c r="B49" s="2"/>
      <c r="C49" s="2"/>
      <c r="D49" s="2"/>
      <c r="E49" s="2"/>
      <c r="F49" s="2"/>
      <c r="H49" s="2"/>
      <c r="J49" s="2"/>
      <c r="K49" s="2"/>
      <c r="L49" s="2"/>
      <c r="N49" s="2"/>
      <c r="P49" s="2"/>
      <c r="Q49" s="2"/>
      <c r="R49" s="2"/>
      <c r="T49" s="2"/>
      <c r="X49" s="2"/>
      <c r="Z49" s="2"/>
      <c r="AD49" s="2"/>
      <c r="AF49" s="2"/>
      <c r="AH49" s="26"/>
      <c r="AI49" s="2"/>
      <c r="AJ49" s="2"/>
      <c r="AL49" s="2"/>
      <c r="AN49" s="2"/>
      <c r="AO49" s="2"/>
      <c r="AP49" s="2"/>
      <c r="AR49" s="2"/>
    </row>
    <row r="50" spans="1:44" x14ac:dyDescent="0.15">
      <c r="A50" s="2"/>
      <c r="B50" s="2"/>
      <c r="C50" s="2"/>
      <c r="D50" s="2"/>
      <c r="E50" s="2"/>
      <c r="F50" s="2"/>
      <c r="H50" s="2"/>
      <c r="J50" s="2"/>
      <c r="K50" s="2"/>
      <c r="L50" s="2"/>
      <c r="N50" s="2"/>
      <c r="P50" s="2"/>
      <c r="Q50" s="2"/>
      <c r="R50" s="2"/>
      <c r="T50" s="2"/>
      <c r="X50" s="2"/>
      <c r="Z50" s="2"/>
      <c r="AD50" s="2"/>
      <c r="AF50" s="2"/>
      <c r="AH50" s="26"/>
      <c r="AI50" s="2"/>
      <c r="AJ50" s="2"/>
      <c r="AL50" s="2"/>
      <c r="AN50" s="2"/>
      <c r="AO50" s="2"/>
      <c r="AP50" s="2"/>
      <c r="AR50" s="2"/>
    </row>
    <row r="51" spans="1:44" x14ac:dyDescent="0.15">
      <c r="A51" s="2"/>
      <c r="B51" s="2"/>
      <c r="C51" s="2"/>
      <c r="D51" s="2"/>
      <c r="E51" s="2"/>
      <c r="F51" s="2"/>
      <c r="H51" s="2"/>
      <c r="J51" s="2"/>
      <c r="K51" s="2"/>
      <c r="L51" s="2"/>
      <c r="N51" s="2"/>
      <c r="P51" s="2"/>
      <c r="Q51" s="2"/>
      <c r="R51" s="2"/>
      <c r="T51" s="2"/>
      <c r="X51" s="2"/>
      <c r="Z51" s="2"/>
      <c r="AD51" s="2"/>
      <c r="AF51" s="2"/>
      <c r="AH51" s="26"/>
      <c r="AI51" s="2"/>
      <c r="AJ51" s="2"/>
      <c r="AL51" s="2"/>
      <c r="AN51" s="2"/>
      <c r="AO51" s="2"/>
      <c r="AP51" s="2"/>
      <c r="AR51" s="2"/>
    </row>
    <row r="52" spans="1:44" x14ac:dyDescent="0.15">
      <c r="A52" s="2"/>
      <c r="B52" s="2"/>
      <c r="C52" s="2"/>
      <c r="D52" s="2"/>
      <c r="E52" s="2"/>
      <c r="F52" s="2"/>
      <c r="H52" s="2"/>
      <c r="J52" s="2"/>
      <c r="K52" s="2"/>
      <c r="L52" s="2"/>
      <c r="N52" s="2"/>
      <c r="P52" s="2"/>
      <c r="Q52" s="2"/>
      <c r="R52" s="2"/>
      <c r="T52" s="2"/>
      <c r="X52" s="2"/>
      <c r="Z52" s="2"/>
      <c r="AD52" s="2"/>
      <c r="AF52" s="2"/>
      <c r="AH52" s="26"/>
      <c r="AI52" s="2"/>
      <c r="AJ52" s="2"/>
      <c r="AL52" s="2"/>
      <c r="AN52" s="2"/>
      <c r="AO52" s="2"/>
      <c r="AP52" s="2"/>
      <c r="AR52" s="2"/>
    </row>
    <row r="53" spans="1:44" x14ac:dyDescent="0.15">
      <c r="A53" s="2"/>
      <c r="B53" s="2"/>
      <c r="C53" s="2"/>
      <c r="D53" s="2"/>
      <c r="E53" s="2"/>
      <c r="F53" s="2"/>
      <c r="H53" s="2"/>
      <c r="J53" s="2"/>
      <c r="K53" s="2"/>
      <c r="L53" s="2"/>
      <c r="N53" s="2"/>
      <c r="P53" s="2"/>
      <c r="Q53" s="2"/>
      <c r="R53" s="2"/>
      <c r="T53" s="2"/>
      <c r="X53" s="2"/>
      <c r="Z53" s="2"/>
      <c r="AD53" s="2"/>
      <c r="AF53" s="2"/>
      <c r="AH53" s="26"/>
      <c r="AI53" s="2"/>
      <c r="AJ53" s="2"/>
      <c r="AL53" s="2"/>
      <c r="AN53" s="2"/>
      <c r="AO53" s="2"/>
      <c r="AP53" s="2"/>
      <c r="AR53" s="2"/>
    </row>
    <row r="54" spans="1:44" x14ac:dyDescent="0.15">
      <c r="A54" s="2"/>
      <c r="B54" s="2"/>
      <c r="C54" s="2"/>
      <c r="D54" s="2"/>
      <c r="E54" s="2"/>
      <c r="F54" s="2"/>
      <c r="H54" s="2"/>
      <c r="J54" s="2"/>
      <c r="K54" s="2"/>
      <c r="L54" s="2"/>
      <c r="N54" s="2"/>
      <c r="P54" s="2"/>
      <c r="Q54" s="2"/>
      <c r="R54" s="2"/>
      <c r="T54" s="2"/>
      <c r="X54" s="2"/>
      <c r="Z54" s="2"/>
      <c r="AD54" s="2"/>
      <c r="AF54" s="2"/>
      <c r="AH54" s="26"/>
      <c r="AI54" s="2"/>
      <c r="AJ54" s="2"/>
      <c r="AL54" s="2"/>
      <c r="AN54" s="2"/>
      <c r="AO54" s="2"/>
      <c r="AP54" s="2"/>
      <c r="AR54" s="2"/>
    </row>
    <row r="55" spans="1:44" x14ac:dyDescent="0.15">
      <c r="A55" s="2"/>
      <c r="B55" s="2"/>
      <c r="C55" s="2"/>
      <c r="D55" s="2"/>
      <c r="E55" s="2"/>
      <c r="F55" s="2"/>
      <c r="H55" s="2"/>
      <c r="J55" s="2"/>
      <c r="K55" s="2"/>
      <c r="L55" s="2"/>
      <c r="N55" s="2"/>
      <c r="P55" s="2"/>
      <c r="Q55" s="2"/>
      <c r="R55" s="2"/>
      <c r="T55" s="2"/>
      <c r="X55" s="2"/>
      <c r="Z55" s="2"/>
      <c r="AD55" s="2"/>
      <c r="AF55" s="2"/>
      <c r="AH55" s="26"/>
      <c r="AI55" s="2"/>
      <c r="AJ55" s="2"/>
      <c r="AL55" s="2"/>
      <c r="AN55" s="2"/>
      <c r="AO55" s="2"/>
      <c r="AP55" s="2"/>
      <c r="AR55" s="2"/>
    </row>
    <row r="56" spans="1:44" x14ac:dyDescent="0.15">
      <c r="A56" s="2"/>
      <c r="B56" s="2"/>
      <c r="C56" s="2"/>
      <c r="D56" s="2"/>
      <c r="E56" s="2"/>
      <c r="F56" s="2"/>
      <c r="H56" s="2"/>
      <c r="J56" s="2"/>
      <c r="K56" s="2"/>
      <c r="L56" s="2"/>
      <c r="N56" s="2"/>
      <c r="P56" s="2"/>
      <c r="Q56" s="2"/>
      <c r="R56" s="2"/>
      <c r="T56" s="2"/>
      <c r="X56" s="2"/>
      <c r="Z56" s="2"/>
      <c r="AD56" s="2"/>
      <c r="AF56" s="2"/>
      <c r="AH56" s="26"/>
      <c r="AI56" s="2"/>
      <c r="AJ56" s="2"/>
      <c r="AL56" s="2"/>
      <c r="AN56" s="2"/>
      <c r="AO56" s="2"/>
      <c r="AP56" s="2"/>
      <c r="AR56" s="2"/>
    </row>
    <row r="57" spans="1:44" x14ac:dyDescent="0.15">
      <c r="A57" s="2"/>
      <c r="B57" s="2"/>
      <c r="C57" s="2"/>
      <c r="D57" s="2"/>
      <c r="E57" s="2"/>
      <c r="F57" s="2"/>
      <c r="H57" s="2"/>
      <c r="J57" s="2"/>
      <c r="K57" s="2"/>
      <c r="L57" s="2"/>
      <c r="N57" s="2"/>
      <c r="P57" s="2"/>
      <c r="Q57" s="2"/>
      <c r="R57" s="2"/>
      <c r="T57" s="2"/>
      <c r="X57" s="2"/>
      <c r="Z57" s="2"/>
      <c r="AD57" s="2"/>
      <c r="AF57" s="2"/>
      <c r="AH57" s="26"/>
      <c r="AI57" s="2"/>
      <c r="AJ57" s="2"/>
      <c r="AL57" s="2"/>
      <c r="AN57" s="2"/>
      <c r="AO57" s="2"/>
      <c r="AP57" s="2"/>
      <c r="AR57" s="2"/>
    </row>
    <row r="58" spans="1:44" x14ac:dyDescent="0.15">
      <c r="A58" s="2"/>
      <c r="B58" s="2"/>
      <c r="C58" s="2"/>
      <c r="D58" s="2"/>
      <c r="E58" s="2"/>
      <c r="F58" s="2"/>
      <c r="H58" s="2"/>
      <c r="J58" s="2"/>
      <c r="K58" s="2"/>
      <c r="L58" s="2"/>
      <c r="N58" s="2"/>
      <c r="P58" s="2"/>
      <c r="Q58" s="2"/>
      <c r="R58" s="2"/>
      <c r="T58" s="2"/>
      <c r="X58" s="2"/>
      <c r="Z58" s="2"/>
      <c r="AD58" s="2"/>
      <c r="AF58" s="2"/>
      <c r="AH58" s="26"/>
      <c r="AI58" s="2"/>
      <c r="AJ58" s="2"/>
      <c r="AL58" s="2"/>
      <c r="AN58" s="2"/>
      <c r="AO58" s="2"/>
      <c r="AP58" s="2"/>
      <c r="AR58" s="2"/>
    </row>
    <row r="59" spans="1:44" x14ac:dyDescent="0.15">
      <c r="A59" s="2"/>
      <c r="B59" s="2"/>
      <c r="C59" s="2"/>
      <c r="D59" s="2"/>
      <c r="E59" s="2"/>
      <c r="F59" s="2"/>
      <c r="H59" s="2"/>
      <c r="J59" s="2"/>
      <c r="K59" s="2"/>
      <c r="L59" s="2"/>
      <c r="N59" s="2"/>
      <c r="P59" s="2"/>
      <c r="Q59" s="2"/>
      <c r="R59" s="2"/>
      <c r="T59" s="2"/>
      <c r="X59" s="2"/>
      <c r="Z59" s="2"/>
      <c r="AD59" s="2"/>
      <c r="AF59" s="2"/>
      <c r="AH59" s="26"/>
      <c r="AI59" s="2"/>
      <c r="AJ59" s="2"/>
      <c r="AL59" s="2"/>
      <c r="AN59" s="2"/>
      <c r="AO59" s="2"/>
      <c r="AP59" s="2"/>
      <c r="AR59" s="2"/>
    </row>
    <row r="60" spans="1:44" x14ac:dyDescent="0.15">
      <c r="A60" s="2"/>
      <c r="B60" s="2"/>
      <c r="C60" s="2"/>
      <c r="D60" s="2"/>
      <c r="E60" s="2"/>
      <c r="F60" s="2"/>
      <c r="H60" s="2"/>
      <c r="J60" s="2"/>
      <c r="K60" s="2"/>
      <c r="L60" s="2"/>
      <c r="N60" s="2"/>
      <c r="P60" s="2"/>
      <c r="Q60" s="2"/>
      <c r="R60" s="2"/>
      <c r="T60" s="2"/>
      <c r="X60" s="2"/>
      <c r="Z60" s="2"/>
      <c r="AD60" s="2"/>
      <c r="AF60" s="2"/>
      <c r="AH60" s="26"/>
      <c r="AI60" s="2"/>
      <c r="AJ60" s="2"/>
      <c r="AL60" s="2"/>
      <c r="AN60" s="2"/>
      <c r="AO60" s="2"/>
      <c r="AP60" s="2"/>
      <c r="AR60" s="2"/>
    </row>
  </sheetData>
  <autoFilter ref="A5:U5" xr:uid="{00000000-0009-0000-0000-000001000000}"/>
  <mergeCells count="27">
    <mergeCell ref="AN1:AR1"/>
    <mergeCell ref="AN3:AS3"/>
    <mergeCell ref="AN4:AP4"/>
    <mergeCell ref="AQ4:AS4"/>
    <mergeCell ref="P3:U3"/>
    <mergeCell ref="P4:R4"/>
    <mergeCell ref="P1:T1"/>
    <mergeCell ref="S4:U4"/>
    <mergeCell ref="AH1:AL1"/>
    <mergeCell ref="AH3:AM3"/>
    <mergeCell ref="AH4:AJ4"/>
    <mergeCell ref="AK4:AM4"/>
    <mergeCell ref="AB3:AG3"/>
    <mergeCell ref="AB4:AD4"/>
    <mergeCell ref="AE4:AG4"/>
    <mergeCell ref="A3:A5"/>
    <mergeCell ref="B3:B5"/>
    <mergeCell ref="C3:C5"/>
    <mergeCell ref="V3:AA3"/>
    <mergeCell ref="J3:O3"/>
    <mergeCell ref="V4:X4"/>
    <mergeCell ref="Y4:AA4"/>
    <mergeCell ref="J4:L4"/>
    <mergeCell ref="M4:O4"/>
    <mergeCell ref="D3:I3"/>
    <mergeCell ref="D4:F4"/>
    <mergeCell ref="G4:I4"/>
  </mergeCells>
  <phoneticPr fontId="29" type="noConversion"/>
  <conditionalFormatting sqref="AJ6:AJ40 AM6:AM40">
    <cfRule type="expression" dxfId="49" priority="23" stopIfTrue="1">
      <formula>AJ6&gt;0</formula>
    </cfRule>
    <cfRule type="expression" dxfId="48" priority="24" stopIfTrue="1">
      <formula>AJ6&lt;0</formula>
    </cfRule>
  </conditionalFormatting>
  <conditionalFormatting sqref="L6:L40 O6:O40 R6:R40 U6:U40 X6:AA40">
    <cfRule type="expression" dxfId="47" priority="29" stopIfTrue="1">
      <formula>L6&gt;0</formula>
    </cfRule>
    <cfRule type="expression" dxfId="46" priority="30" stopIfTrue="1">
      <formula>L6&lt;0</formula>
    </cfRule>
  </conditionalFormatting>
  <conditionalFormatting sqref="AP6:AP40 AS6:AS40">
    <cfRule type="expression" dxfId="45" priority="21" stopIfTrue="1">
      <formula>AP6&gt;0</formula>
    </cfRule>
    <cfRule type="expression" dxfId="44" priority="22" stopIfTrue="1">
      <formula>AP6&lt;0</formula>
    </cfRule>
  </conditionalFormatting>
  <conditionalFormatting sqref="X6:X40">
    <cfRule type="expression" dxfId="43" priority="99" stopIfTrue="1">
      <formula>$X6&gt;0</formula>
    </cfRule>
    <cfRule type="expression" dxfId="42" priority="100" stopIfTrue="1">
      <formula>$X6&lt;0</formula>
    </cfRule>
  </conditionalFormatting>
  <conditionalFormatting sqref="AA6:AA40">
    <cfRule type="expression" dxfId="41" priority="101" stopIfTrue="1">
      <formula>$AA6&gt;0</formula>
    </cfRule>
    <cfRule type="expression" dxfId="40" priority="102" stopIfTrue="1">
      <formula>$AA6&lt;0</formula>
    </cfRule>
  </conditionalFormatting>
  <conditionalFormatting sqref="AD6:AG40">
    <cfRule type="expression" dxfId="39" priority="13" stopIfTrue="1">
      <formula>AD6&gt;0</formula>
    </cfRule>
    <cfRule type="expression" dxfId="38" priority="14" stopIfTrue="1">
      <formula>AD6&lt;0</formula>
    </cfRule>
  </conditionalFormatting>
  <conditionalFormatting sqref="AD6:AD40">
    <cfRule type="expression" dxfId="37" priority="15" stopIfTrue="1">
      <formula>$X6&gt;0</formula>
    </cfRule>
    <cfRule type="expression" dxfId="36" priority="16" stopIfTrue="1">
      <formula>$X6&lt;0</formula>
    </cfRule>
  </conditionalFormatting>
  <conditionalFormatting sqref="AG6:AG40">
    <cfRule type="expression" dxfId="35" priority="17" stopIfTrue="1">
      <formula>$AA6&gt;0</formula>
    </cfRule>
    <cfRule type="expression" dxfId="34" priority="18" stopIfTrue="1">
      <formula>$AA6&lt;0</formula>
    </cfRule>
  </conditionalFormatting>
  <conditionalFormatting sqref="F6:F40 I6:I40">
    <cfRule type="expression" dxfId="33" priority="9" stopIfTrue="1">
      <formula>F6&gt;0</formula>
    </cfRule>
    <cfRule type="expression" dxfId="32" priority="10" stopIfTrue="1">
      <formula>F6&lt;0</formula>
    </cfRule>
  </conditionalFormatting>
  <conditionalFormatting sqref="V6:V40">
    <cfRule type="expression" dxfId="31" priority="3" stopIfTrue="1">
      <formula>V6&gt;0</formula>
    </cfRule>
    <cfRule type="expression" dxfId="30" priority="4" stopIfTrue="1">
      <formula>V6&lt;0</formula>
    </cfRule>
  </conditionalFormatting>
  <conditionalFormatting sqref="AB6:AB40">
    <cfRule type="expression" dxfId="29" priority="1" stopIfTrue="1">
      <formula>AB6&gt;0</formula>
    </cfRule>
    <cfRule type="expression" dxfId="28" priority="2" stopIfTrue="1">
      <formula>AB6&lt;0</formula>
    </cfRule>
  </conditionalFormatting>
  <pageMargins left="0.19685039370078741" right="0.19685039370078741" top="0.59055118110236227" bottom="0.39370078740157483" header="0.59055118110236227" footer="0.59055118110236227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9"/>
  <sheetViews>
    <sheetView view="pageBreakPreview" zoomScaleNormal="115" zoomScaleSheetLayoutView="100" workbookViewId="0">
      <pane xSplit="3" ySplit="5" topLeftCell="E24" activePane="bottomRight" state="frozen"/>
      <selection activeCell="L4" sqref="L4:L38"/>
      <selection pane="topRight" activeCell="L4" sqref="L4:L38"/>
      <selection pane="bottomLeft" activeCell="L4" sqref="L4:L38"/>
      <selection pane="bottomRight" activeCell="L4" sqref="L4:L38"/>
    </sheetView>
  </sheetViews>
  <sheetFormatPr defaultRowHeight="18.75" x14ac:dyDescent="0.15"/>
  <cols>
    <col min="1" max="1" width="4.44140625" style="1" customWidth="1"/>
    <col min="2" max="2" width="8.44140625" style="1" customWidth="1"/>
    <col min="3" max="3" width="14.77734375" style="1" customWidth="1"/>
    <col min="4" max="4" width="10.88671875" style="11" customWidth="1"/>
    <col min="5" max="5" width="9.77734375" style="11" customWidth="1"/>
    <col min="6" max="6" width="8.88671875" style="1" customWidth="1"/>
    <col min="7" max="8" width="7.109375" style="1" customWidth="1"/>
    <col min="9" max="9" width="8.77734375" style="1" customWidth="1"/>
    <col min="10" max="16384" width="8.88671875" style="1"/>
  </cols>
  <sheetData>
    <row r="1" spans="1:9" ht="45" customHeight="1" x14ac:dyDescent="0.15">
      <c r="A1" s="23" t="s">
        <v>131</v>
      </c>
      <c r="B1" s="23"/>
      <c r="C1" s="23"/>
      <c r="D1" s="23"/>
      <c r="E1" s="23"/>
      <c r="F1" s="23"/>
      <c r="G1" s="23"/>
      <c r="H1" s="23"/>
    </row>
    <row r="2" spans="1:9" ht="15.75" customHeight="1" thickBot="1" x14ac:dyDescent="0.2">
      <c r="A2" s="4"/>
      <c r="B2" s="4"/>
      <c r="C2" s="4"/>
      <c r="F2" s="4"/>
      <c r="H2" s="5"/>
      <c r="I2" s="5" t="s">
        <v>42</v>
      </c>
    </row>
    <row r="3" spans="1:9" ht="27.75" customHeight="1" thickBot="1" x14ac:dyDescent="0.2">
      <c r="A3" s="93" t="s">
        <v>30</v>
      </c>
      <c r="B3" s="94" t="s">
        <v>25</v>
      </c>
      <c r="C3" s="95" t="s">
        <v>53</v>
      </c>
      <c r="D3" s="96" t="s">
        <v>96</v>
      </c>
      <c r="E3" s="97"/>
      <c r="F3" s="97"/>
      <c r="G3" s="97"/>
      <c r="H3" s="97"/>
      <c r="I3" s="97"/>
    </row>
    <row r="4" spans="1:9" ht="21.75" customHeight="1" x14ac:dyDescent="0.15">
      <c r="A4" s="93"/>
      <c r="B4" s="94"/>
      <c r="C4" s="93"/>
      <c r="D4" s="98" t="s">
        <v>1</v>
      </c>
      <c r="E4" s="98"/>
      <c r="F4" s="98"/>
      <c r="G4" s="99" t="s">
        <v>46</v>
      </c>
      <c r="H4" s="99"/>
      <c r="I4" s="99"/>
    </row>
    <row r="5" spans="1:9" ht="35.1" customHeight="1" x14ac:dyDescent="0.15">
      <c r="A5" s="93"/>
      <c r="B5" s="93"/>
      <c r="C5" s="93"/>
      <c r="D5" s="27" t="s">
        <v>29</v>
      </c>
      <c r="E5" s="27" t="s">
        <v>17</v>
      </c>
      <c r="F5" s="28" t="s">
        <v>60</v>
      </c>
      <c r="G5" s="29" t="s">
        <v>20</v>
      </c>
      <c r="H5" s="30" t="s">
        <v>23</v>
      </c>
      <c r="I5" s="31" t="s">
        <v>56</v>
      </c>
    </row>
    <row r="6" spans="1:9" x14ac:dyDescent="0.15">
      <c r="A6" s="37">
        <v>1</v>
      </c>
      <c r="B6" s="38" t="s">
        <v>18</v>
      </c>
      <c r="C6" s="8" t="s">
        <v>72</v>
      </c>
      <c r="D6" s="55">
        <v>55000</v>
      </c>
      <c r="E6" s="55">
        <v>55000</v>
      </c>
      <c r="F6" s="33">
        <f>(E6-D6)/D6</f>
        <v>0</v>
      </c>
      <c r="G6" s="34">
        <v>55000</v>
      </c>
      <c r="H6" s="34">
        <f t="shared" ref="H6:H33" si="0">ROUND(SUM(D6:E6)/2,-1)</f>
        <v>55000</v>
      </c>
      <c r="I6" s="33">
        <f>(H6-G6)/G6</f>
        <v>0</v>
      </c>
    </row>
    <row r="7" spans="1:9" x14ac:dyDescent="0.15">
      <c r="A7" s="37">
        <v>2</v>
      </c>
      <c r="B7" s="39" t="s">
        <v>38</v>
      </c>
      <c r="C7" s="8" t="s">
        <v>73</v>
      </c>
      <c r="D7" s="36">
        <v>3000</v>
      </c>
      <c r="E7" s="36">
        <v>3000</v>
      </c>
      <c r="F7" s="33">
        <f>(E7-D7)/D7</f>
        <v>0</v>
      </c>
      <c r="G7" s="34">
        <v>3000</v>
      </c>
      <c r="H7" s="34">
        <f t="shared" si="0"/>
        <v>3000</v>
      </c>
      <c r="I7" s="33">
        <f>(H7-G7)/G7</f>
        <v>0</v>
      </c>
    </row>
    <row r="8" spans="1:9" x14ac:dyDescent="0.15">
      <c r="A8" s="37">
        <v>3</v>
      </c>
      <c r="B8" s="38" t="s">
        <v>15</v>
      </c>
      <c r="C8" s="8" t="s">
        <v>50</v>
      </c>
      <c r="D8" s="36">
        <v>3000</v>
      </c>
      <c r="E8" s="36">
        <v>3300</v>
      </c>
      <c r="F8" s="33">
        <f>(E8-D8)/D8</f>
        <v>0.1</v>
      </c>
      <c r="G8" s="34">
        <v>10000</v>
      </c>
      <c r="H8" s="34">
        <f t="shared" si="0"/>
        <v>3150</v>
      </c>
      <c r="I8" s="33">
        <f>(H8-G8)/G8</f>
        <v>-0.68500000000000005</v>
      </c>
    </row>
    <row r="9" spans="1:9" x14ac:dyDescent="0.15">
      <c r="A9" s="37">
        <v>4</v>
      </c>
      <c r="B9" s="38" t="s">
        <v>80</v>
      </c>
      <c r="C9" s="8" t="s">
        <v>83</v>
      </c>
      <c r="D9" s="36">
        <v>750</v>
      </c>
      <c r="E9" s="36">
        <v>700</v>
      </c>
      <c r="F9" s="33">
        <f t="shared" ref="F9:F33" si="1">(E9-D9)/D9</f>
        <v>-6.6666666666666666E-2</v>
      </c>
      <c r="G9" s="34">
        <v>1000</v>
      </c>
      <c r="H9" s="34">
        <f t="shared" si="0"/>
        <v>730</v>
      </c>
      <c r="I9" s="33">
        <f t="shared" ref="I9:I33" si="2">(H9-G9)/G9</f>
        <v>-0.27</v>
      </c>
    </row>
    <row r="10" spans="1:9" x14ac:dyDescent="0.15">
      <c r="A10" s="37">
        <v>5</v>
      </c>
      <c r="B10" s="39" t="s">
        <v>16</v>
      </c>
      <c r="C10" s="8" t="s">
        <v>63</v>
      </c>
      <c r="D10" s="36">
        <v>3800</v>
      </c>
      <c r="E10" s="36">
        <v>3800</v>
      </c>
      <c r="F10" s="33">
        <f t="shared" si="1"/>
        <v>0</v>
      </c>
      <c r="G10" s="34">
        <v>3000</v>
      </c>
      <c r="H10" s="34">
        <f t="shared" si="0"/>
        <v>3800</v>
      </c>
      <c r="I10" s="33">
        <f t="shared" si="2"/>
        <v>0.26666666666666666</v>
      </c>
    </row>
    <row r="11" spans="1:9" x14ac:dyDescent="0.15">
      <c r="A11" s="37">
        <v>6</v>
      </c>
      <c r="B11" s="38" t="s">
        <v>31</v>
      </c>
      <c r="C11" s="8" t="s">
        <v>52</v>
      </c>
      <c r="D11" s="36">
        <v>3000</v>
      </c>
      <c r="E11" s="36">
        <v>2500</v>
      </c>
      <c r="F11" s="33">
        <f t="shared" si="1"/>
        <v>-0.16666666666666666</v>
      </c>
      <c r="G11" s="34">
        <v>4000</v>
      </c>
      <c r="H11" s="34">
        <f t="shared" si="0"/>
        <v>2750</v>
      </c>
      <c r="I11" s="33">
        <f t="shared" si="2"/>
        <v>-0.3125</v>
      </c>
    </row>
    <row r="12" spans="1:9" x14ac:dyDescent="0.15">
      <c r="A12" s="37">
        <v>7</v>
      </c>
      <c r="B12" s="38" t="s">
        <v>82</v>
      </c>
      <c r="C12" s="8" t="s">
        <v>84</v>
      </c>
      <c r="D12" s="36">
        <v>1500</v>
      </c>
      <c r="E12" s="36">
        <v>1500</v>
      </c>
      <c r="F12" s="33">
        <f t="shared" si="1"/>
        <v>0</v>
      </c>
      <c r="G12" s="34">
        <v>1500</v>
      </c>
      <c r="H12" s="34">
        <f t="shared" si="0"/>
        <v>1500</v>
      </c>
      <c r="I12" s="33">
        <f t="shared" si="2"/>
        <v>0</v>
      </c>
    </row>
    <row r="13" spans="1:9" x14ac:dyDescent="0.15">
      <c r="A13" s="37">
        <v>8</v>
      </c>
      <c r="B13" s="38" t="s">
        <v>79</v>
      </c>
      <c r="C13" s="8" t="s">
        <v>85</v>
      </c>
      <c r="D13" s="36">
        <v>1000</v>
      </c>
      <c r="E13" s="36">
        <v>1000</v>
      </c>
      <c r="F13" s="33">
        <f t="shared" si="1"/>
        <v>0</v>
      </c>
      <c r="G13" s="34">
        <v>1000</v>
      </c>
      <c r="H13" s="34">
        <f t="shared" si="0"/>
        <v>1000</v>
      </c>
      <c r="I13" s="33">
        <f t="shared" si="2"/>
        <v>0</v>
      </c>
    </row>
    <row r="14" spans="1:9" x14ac:dyDescent="0.15">
      <c r="A14" s="37">
        <v>9</v>
      </c>
      <c r="B14" s="38" t="s">
        <v>81</v>
      </c>
      <c r="C14" s="8" t="s">
        <v>83</v>
      </c>
      <c r="D14" s="36">
        <v>500</v>
      </c>
      <c r="E14" s="36">
        <v>500</v>
      </c>
      <c r="F14" s="33">
        <f t="shared" si="1"/>
        <v>0</v>
      </c>
      <c r="G14" s="34">
        <v>500</v>
      </c>
      <c r="H14" s="34">
        <f t="shared" si="0"/>
        <v>500</v>
      </c>
      <c r="I14" s="33">
        <f t="shared" si="2"/>
        <v>0</v>
      </c>
    </row>
    <row r="15" spans="1:9" x14ac:dyDescent="0.15">
      <c r="A15" s="37">
        <v>10</v>
      </c>
      <c r="B15" s="39" t="s">
        <v>32</v>
      </c>
      <c r="C15" s="8" t="s">
        <v>133</v>
      </c>
      <c r="D15" s="36">
        <v>10000</v>
      </c>
      <c r="E15" s="36">
        <v>10000</v>
      </c>
      <c r="F15" s="33">
        <f t="shared" si="1"/>
        <v>0</v>
      </c>
      <c r="G15" s="34">
        <v>14000</v>
      </c>
      <c r="H15" s="34">
        <f t="shared" si="0"/>
        <v>10000</v>
      </c>
      <c r="I15" s="33">
        <f t="shared" si="2"/>
        <v>-0.2857142857142857</v>
      </c>
    </row>
    <row r="16" spans="1:9" x14ac:dyDescent="0.15">
      <c r="A16" s="37">
        <v>11</v>
      </c>
      <c r="B16" s="38" t="s">
        <v>19</v>
      </c>
      <c r="C16" s="8" t="s">
        <v>133</v>
      </c>
      <c r="D16" s="36">
        <v>12000</v>
      </c>
      <c r="E16" s="36">
        <v>12000</v>
      </c>
      <c r="F16" s="33">
        <f t="shared" si="1"/>
        <v>0</v>
      </c>
      <c r="G16" s="34">
        <v>14000</v>
      </c>
      <c r="H16" s="34">
        <f t="shared" si="0"/>
        <v>12000</v>
      </c>
      <c r="I16" s="33">
        <f t="shared" si="2"/>
        <v>-0.14285714285714285</v>
      </c>
    </row>
    <row r="17" spans="1:9" x14ac:dyDescent="0.15">
      <c r="A17" s="37">
        <v>12</v>
      </c>
      <c r="B17" s="42" t="s">
        <v>68</v>
      </c>
      <c r="C17" s="8" t="s">
        <v>70</v>
      </c>
      <c r="D17" s="36"/>
      <c r="E17" s="36"/>
      <c r="F17" s="33" t="e">
        <f t="shared" si="1"/>
        <v>#DIV/0!</v>
      </c>
      <c r="G17" s="34">
        <v>0</v>
      </c>
      <c r="H17" s="34">
        <f t="shared" si="0"/>
        <v>0</v>
      </c>
      <c r="I17" s="33" t="e">
        <f t="shared" si="2"/>
        <v>#DIV/0!</v>
      </c>
    </row>
    <row r="18" spans="1:9" x14ac:dyDescent="0.15">
      <c r="A18" s="37">
        <v>13</v>
      </c>
      <c r="B18" s="38" t="s">
        <v>14</v>
      </c>
      <c r="C18" s="8" t="s">
        <v>134</v>
      </c>
      <c r="D18" s="36">
        <v>11000</v>
      </c>
      <c r="E18" s="36">
        <v>11000</v>
      </c>
      <c r="F18" s="33">
        <f t="shared" si="1"/>
        <v>0</v>
      </c>
      <c r="G18" s="34">
        <v>11000</v>
      </c>
      <c r="H18" s="34">
        <f t="shared" si="0"/>
        <v>11000</v>
      </c>
      <c r="I18" s="33">
        <f t="shared" si="2"/>
        <v>0</v>
      </c>
    </row>
    <row r="19" spans="1:9" x14ac:dyDescent="0.15">
      <c r="A19" s="37">
        <v>14</v>
      </c>
      <c r="B19" s="39" t="s">
        <v>2</v>
      </c>
      <c r="C19" s="8" t="s">
        <v>135</v>
      </c>
      <c r="D19" s="36">
        <v>2350</v>
      </c>
      <c r="E19" s="36">
        <v>2350</v>
      </c>
      <c r="F19" s="33">
        <f t="shared" si="1"/>
        <v>0</v>
      </c>
      <c r="G19" s="34">
        <v>2350</v>
      </c>
      <c r="H19" s="34">
        <f t="shared" si="0"/>
        <v>2350</v>
      </c>
      <c r="I19" s="33">
        <f t="shared" si="2"/>
        <v>0</v>
      </c>
    </row>
    <row r="20" spans="1:9" x14ac:dyDescent="0.15">
      <c r="A20" s="37">
        <v>15</v>
      </c>
      <c r="B20" s="38" t="s">
        <v>13</v>
      </c>
      <c r="C20" s="8" t="s">
        <v>44</v>
      </c>
      <c r="D20" s="36">
        <v>7000</v>
      </c>
      <c r="E20" s="36">
        <v>7000</v>
      </c>
      <c r="F20" s="33">
        <f t="shared" si="1"/>
        <v>0</v>
      </c>
      <c r="G20" s="34">
        <v>8000</v>
      </c>
      <c r="H20" s="34">
        <f t="shared" si="0"/>
        <v>7000</v>
      </c>
      <c r="I20" s="33">
        <f t="shared" si="2"/>
        <v>-0.125</v>
      </c>
    </row>
    <row r="21" spans="1:9" x14ac:dyDescent="0.15">
      <c r="A21" s="37">
        <v>16</v>
      </c>
      <c r="B21" s="39" t="s">
        <v>12</v>
      </c>
      <c r="C21" s="8" t="s">
        <v>136</v>
      </c>
      <c r="D21" s="36">
        <v>7500</v>
      </c>
      <c r="E21" s="36">
        <v>7200</v>
      </c>
      <c r="F21" s="33">
        <f t="shared" si="1"/>
        <v>-0.04</v>
      </c>
      <c r="G21" s="34">
        <v>7000</v>
      </c>
      <c r="H21" s="34">
        <f t="shared" si="0"/>
        <v>7350</v>
      </c>
      <c r="I21" s="33">
        <f t="shared" si="2"/>
        <v>0.05</v>
      </c>
    </row>
    <row r="22" spans="1:9" x14ac:dyDescent="0.15">
      <c r="A22" s="37">
        <v>17</v>
      </c>
      <c r="B22" s="39" t="s">
        <v>74</v>
      </c>
      <c r="C22" s="8" t="s">
        <v>86</v>
      </c>
      <c r="D22" s="36">
        <v>15000</v>
      </c>
      <c r="E22" s="36">
        <v>15000</v>
      </c>
      <c r="F22" s="33">
        <f t="shared" si="1"/>
        <v>0</v>
      </c>
      <c r="G22" s="34">
        <v>10000</v>
      </c>
      <c r="H22" s="34">
        <f t="shared" si="0"/>
        <v>15000</v>
      </c>
      <c r="I22" s="33">
        <f t="shared" si="2"/>
        <v>0.5</v>
      </c>
    </row>
    <row r="23" spans="1:9" x14ac:dyDescent="0.15">
      <c r="A23" s="37">
        <v>18</v>
      </c>
      <c r="B23" s="39" t="s">
        <v>75</v>
      </c>
      <c r="C23" s="8" t="s">
        <v>87</v>
      </c>
      <c r="D23" s="36">
        <v>5000</v>
      </c>
      <c r="E23" s="36">
        <v>5000</v>
      </c>
      <c r="F23" s="33">
        <f t="shared" si="1"/>
        <v>0</v>
      </c>
      <c r="G23" s="34">
        <v>5000</v>
      </c>
      <c r="H23" s="34">
        <f t="shared" si="0"/>
        <v>5000</v>
      </c>
      <c r="I23" s="33">
        <f t="shared" si="2"/>
        <v>0</v>
      </c>
    </row>
    <row r="24" spans="1:9" x14ac:dyDescent="0.15">
      <c r="A24" s="37">
        <v>19</v>
      </c>
      <c r="B24" s="39" t="s">
        <v>76</v>
      </c>
      <c r="C24" s="8" t="s">
        <v>88</v>
      </c>
      <c r="D24" s="36">
        <v>10000</v>
      </c>
      <c r="E24" s="36">
        <v>10000</v>
      </c>
      <c r="F24" s="33">
        <f t="shared" si="1"/>
        <v>0</v>
      </c>
      <c r="G24" s="34">
        <v>15000</v>
      </c>
      <c r="H24" s="34">
        <f t="shared" si="0"/>
        <v>10000</v>
      </c>
      <c r="I24" s="33">
        <f t="shared" si="2"/>
        <v>-0.33333333333333331</v>
      </c>
    </row>
    <row r="25" spans="1:9" x14ac:dyDescent="0.15">
      <c r="A25" s="37">
        <v>20</v>
      </c>
      <c r="B25" s="38" t="s">
        <v>41</v>
      </c>
      <c r="C25" s="8" t="s">
        <v>3</v>
      </c>
      <c r="D25" s="36">
        <v>4000</v>
      </c>
      <c r="E25" s="36">
        <v>3000</v>
      </c>
      <c r="F25" s="33">
        <f t="shared" si="1"/>
        <v>-0.25</v>
      </c>
      <c r="G25" s="34">
        <v>3300</v>
      </c>
      <c r="H25" s="34">
        <f t="shared" si="0"/>
        <v>3500</v>
      </c>
      <c r="I25" s="33">
        <f t="shared" si="2"/>
        <v>6.0606060606060608E-2</v>
      </c>
    </row>
    <row r="26" spans="1:9" x14ac:dyDescent="0.15">
      <c r="A26" s="37">
        <v>21</v>
      </c>
      <c r="B26" s="38" t="s">
        <v>77</v>
      </c>
      <c r="C26" s="8" t="s">
        <v>89</v>
      </c>
      <c r="D26" s="36">
        <v>10000</v>
      </c>
      <c r="E26" s="36">
        <v>10000</v>
      </c>
      <c r="F26" s="33">
        <f t="shared" si="1"/>
        <v>0</v>
      </c>
      <c r="G26" s="34">
        <v>10000</v>
      </c>
      <c r="H26" s="34">
        <f t="shared" si="0"/>
        <v>10000</v>
      </c>
      <c r="I26" s="33">
        <f t="shared" si="2"/>
        <v>0</v>
      </c>
    </row>
    <row r="27" spans="1:9" x14ac:dyDescent="0.15">
      <c r="A27" s="37">
        <v>22</v>
      </c>
      <c r="B27" s="38" t="s">
        <v>78</v>
      </c>
      <c r="C27" s="8" t="s">
        <v>90</v>
      </c>
      <c r="D27" s="36"/>
      <c r="E27" s="36"/>
      <c r="F27" s="33" t="e">
        <f t="shared" si="1"/>
        <v>#DIV/0!</v>
      </c>
      <c r="G27" s="34">
        <v>0</v>
      </c>
      <c r="H27" s="34">
        <f t="shared" si="0"/>
        <v>0</v>
      </c>
      <c r="I27" s="33" t="e">
        <f t="shared" si="2"/>
        <v>#DIV/0!</v>
      </c>
    </row>
    <row r="28" spans="1:9" x14ac:dyDescent="0.15">
      <c r="A28" s="37">
        <v>23</v>
      </c>
      <c r="B28" s="38" t="s">
        <v>40</v>
      </c>
      <c r="C28" s="8" t="s">
        <v>137</v>
      </c>
      <c r="D28" s="36"/>
      <c r="E28" s="36"/>
      <c r="F28" s="33" t="e">
        <f t="shared" si="1"/>
        <v>#DIV/0!</v>
      </c>
      <c r="G28" s="34">
        <v>0</v>
      </c>
      <c r="H28" s="34">
        <f t="shared" si="0"/>
        <v>0</v>
      </c>
      <c r="I28" s="33" t="e">
        <f t="shared" si="2"/>
        <v>#DIV/0!</v>
      </c>
    </row>
    <row r="29" spans="1:9" x14ac:dyDescent="0.15">
      <c r="A29" s="37">
        <v>24</v>
      </c>
      <c r="B29" s="39" t="s">
        <v>35</v>
      </c>
      <c r="C29" s="8" t="s">
        <v>97</v>
      </c>
      <c r="D29" s="36">
        <v>4200</v>
      </c>
      <c r="E29" s="36">
        <v>4200</v>
      </c>
      <c r="F29" s="33">
        <f t="shared" si="1"/>
        <v>0</v>
      </c>
      <c r="G29" s="34">
        <v>4200</v>
      </c>
      <c r="H29" s="34">
        <f t="shared" si="0"/>
        <v>4200</v>
      </c>
      <c r="I29" s="33">
        <f t="shared" si="2"/>
        <v>0</v>
      </c>
    </row>
    <row r="30" spans="1:9" x14ac:dyDescent="0.15">
      <c r="A30" s="37">
        <v>25</v>
      </c>
      <c r="B30" s="38" t="s">
        <v>21</v>
      </c>
      <c r="C30" s="8" t="s">
        <v>143</v>
      </c>
      <c r="D30" s="36">
        <v>1600</v>
      </c>
      <c r="E30" s="36">
        <v>1600</v>
      </c>
      <c r="F30" s="33">
        <f t="shared" si="1"/>
        <v>0</v>
      </c>
      <c r="G30" s="34">
        <v>1600</v>
      </c>
      <c r="H30" s="34">
        <f t="shared" si="0"/>
        <v>1600</v>
      </c>
      <c r="I30" s="33">
        <f t="shared" si="2"/>
        <v>0</v>
      </c>
    </row>
    <row r="31" spans="1:9" x14ac:dyDescent="0.15">
      <c r="A31" s="37">
        <v>26</v>
      </c>
      <c r="B31" s="39" t="s">
        <v>139</v>
      </c>
      <c r="C31" s="8" t="s">
        <v>98</v>
      </c>
      <c r="D31" s="36">
        <v>5000</v>
      </c>
      <c r="E31" s="36">
        <v>5000</v>
      </c>
      <c r="F31" s="33">
        <f t="shared" si="1"/>
        <v>0</v>
      </c>
      <c r="G31" s="34">
        <v>6000</v>
      </c>
      <c r="H31" s="34">
        <f t="shared" si="0"/>
        <v>5000</v>
      </c>
      <c r="I31" s="33">
        <f t="shared" si="2"/>
        <v>-0.16666666666666666</v>
      </c>
    </row>
    <row r="32" spans="1:9" x14ac:dyDescent="0.15">
      <c r="A32" s="37">
        <v>27</v>
      </c>
      <c r="B32" s="39" t="s">
        <v>27</v>
      </c>
      <c r="C32" s="8" t="s">
        <v>140</v>
      </c>
      <c r="D32" s="36">
        <v>2500</v>
      </c>
      <c r="E32" s="36">
        <v>2500</v>
      </c>
      <c r="F32" s="33">
        <f t="shared" si="1"/>
        <v>0</v>
      </c>
      <c r="G32" s="34">
        <v>2500</v>
      </c>
      <c r="H32" s="34">
        <f t="shared" si="0"/>
        <v>2500</v>
      </c>
      <c r="I32" s="33">
        <f t="shared" si="2"/>
        <v>0</v>
      </c>
    </row>
    <row r="33" spans="1:9" x14ac:dyDescent="0.15">
      <c r="A33" s="37">
        <v>28</v>
      </c>
      <c r="B33" s="38" t="s">
        <v>39</v>
      </c>
      <c r="C33" s="8" t="s">
        <v>141</v>
      </c>
      <c r="D33" s="36">
        <v>11000</v>
      </c>
      <c r="E33" s="36">
        <v>11000</v>
      </c>
      <c r="F33" s="33">
        <f t="shared" si="1"/>
        <v>0</v>
      </c>
      <c r="G33" s="34">
        <v>10500</v>
      </c>
      <c r="H33" s="34">
        <f t="shared" si="0"/>
        <v>11000</v>
      </c>
      <c r="I33" s="33">
        <f t="shared" si="2"/>
        <v>4.7619047619047616E-2</v>
      </c>
    </row>
    <row r="34" spans="1:9" x14ac:dyDescent="0.15">
      <c r="A34" s="37"/>
      <c r="B34" s="38"/>
      <c r="C34" s="8"/>
      <c r="D34" s="36"/>
      <c r="E34" s="36"/>
      <c r="F34" s="33"/>
      <c r="G34" s="34"/>
      <c r="H34" s="34"/>
      <c r="I34" s="33"/>
    </row>
    <row r="35" spans="1:9" x14ac:dyDescent="0.15">
      <c r="A35" s="37"/>
      <c r="B35" s="38"/>
      <c r="C35" s="40"/>
      <c r="D35" s="36"/>
      <c r="E35" s="36"/>
      <c r="F35" s="33"/>
      <c r="G35" s="41"/>
      <c r="H35" s="34"/>
      <c r="I35" s="33"/>
    </row>
    <row r="36" spans="1:9" hidden="1" x14ac:dyDescent="0.15">
      <c r="A36" s="10"/>
      <c r="B36" s="9" t="s">
        <v>37</v>
      </c>
      <c r="C36" s="8" t="s">
        <v>6</v>
      </c>
      <c r="D36" s="36"/>
      <c r="E36" s="36"/>
      <c r="F36" s="33" t="e">
        <f t="shared" ref="F36:F44" si="3">(E36-D36)/D36</f>
        <v>#DIV/0!</v>
      </c>
      <c r="G36" s="34">
        <v>1380</v>
      </c>
      <c r="H36" s="34">
        <f t="shared" ref="H36:H38" si="4">ROUND(SUM(D36:E36)/2,-1)</f>
        <v>0</v>
      </c>
      <c r="I36" s="33">
        <f t="shared" ref="I36:I44" si="5">(H36-G36)/G36</f>
        <v>-1</v>
      </c>
    </row>
    <row r="37" spans="1:9" hidden="1" x14ac:dyDescent="0.15">
      <c r="A37" s="6"/>
      <c r="B37" s="7" t="s">
        <v>26</v>
      </c>
      <c r="C37" s="8" t="s">
        <v>58</v>
      </c>
      <c r="D37" s="36"/>
      <c r="E37" s="36"/>
      <c r="F37" s="33" t="e">
        <f t="shared" si="3"/>
        <v>#DIV/0!</v>
      </c>
      <c r="G37" s="34">
        <v>1550</v>
      </c>
      <c r="H37" s="34">
        <f t="shared" si="4"/>
        <v>0</v>
      </c>
      <c r="I37" s="33">
        <f t="shared" si="5"/>
        <v>-1</v>
      </c>
    </row>
    <row r="38" spans="1:9" hidden="1" x14ac:dyDescent="0.15">
      <c r="A38" s="10"/>
      <c r="B38" s="9" t="s">
        <v>33</v>
      </c>
      <c r="C38" s="8" t="s">
        <v>62</v>
      </c>
      <c r="D38" s="36"/>
      <c r="E38" s="36"/>
      <c r="F38" s="33" t="e">
        <f t="shared" si="3"/>
        <v>#DIV/0!</v>
      </c>
      <c r="G38" s="34">
        <v>3980</v>
      </c>
      <c r="H38" s="34">
        <f t="shared" si="4"/>
        <v>0</v>
      </c>
      <c r="I38" s="33">
        <f t="shared" si="5"/>
        <v>-1</v>
      </c>
    </row>
    <row r="39" spans="1:9" hidden="1" x14ac:dyDescent="0.15">
      <c r="A39" s="6"/>
      <c r="B39" s="7" t="s">
        <v>24</v>
      </c>
      <c r="C39" s="8" t="s">
        <v>11</v>
      </c>
      <c r="D39" s="36"/>
      <c r="E39" s="36"/>
      <c r="F39" s="33" t="e">
        <f t="shared" si="3"/>
        <v>#DIV/0!</v>
      </c>
      <c r="G39" s="34">
        <v>990</v>
      </c>
      <c r="H39" s="34">
        <f t="shared" ref="H39:H44" si="6">ROUND(SUM(D39:E39)/2,-1)</f>
        <v>0</v>
      </c>
      <c r="I39" s="33">
        <f t="shared" si="5"/>
        <v>-1</v>
      </c>
    </row>
    <row r="40" spans="1:9" ht="19.5" hidden="1" thickBot="1" x14ac:dyDescent="0.2">
      <c r="A40" s="10"/>
      <c r="B40" s="9" t="s">
        <v>34</v>
      </c>
      <c r="C40" s="8" t="s">
        <v>7</v>
      </c>
      <c r="D40" s="52"/>
      <c r="E40" s="52"/>
      <c r="F40" s="33" t="e">
        <f t="shared" si="3"/>
        <v>#DIV/0!</v>
      </c>
      <c r="G40" s="34">
        <v>2980</v>
      </c>
      <c r="H40" s="34">
        <f t="shared" si="6"/>
        <v>0</v>
      </c>
      <c r="I40" s="33">
        <f t="shared" si="5"/>
        <v>-1</v>
      </c>
    </row>
    <row r="41" spans="1:9" hidden="1" x14ac:dyDescent="0.15">
      <c r="A41" s="10"/>
      <c r="B41" s="9" t="s">
        <v>47</v>
      </c>
      <c r="C41" s="8" t="s">
        <v>54</v>
      </c>
      <c r="D41" s="32">
        <v>3300</v>
      </c>
      <c r="E41" s="32">
        <v>3300</v>
      </c>
      <c r="F41" s="33">
        <f t="shared" si="3"/>
        <v>0</v>
      </c>
      <c r="G41" s="34">
        <v>3300</v>
      </c>
      <c r="H41" s="34">
        <f t="shared" si="6"/>
        <v>3300</v>
      </c>
      <c r="I41" s="33">
        <f t="shared" si="5"/>
        <v>0</v>
      </c>
    </row>
    <row r="42" spans="1:9" hidden="1" x14ac:dyDescent="0.15">
      <c r="A42" s="6"/>
      <c r="B42" s="7" t="s">
        <v>0</v>
      </c>
      <c r="C42" s="8" t="s">
        <v>8</v>
      </c>
      <c r="D42" s="32">
        <v>8630</v>
      </c>
      <c r="E42" s="32">
        <v>8630</v>
      </c>
      <c r="F42" s="33">
        <f t="shared" si="3"/>
        <v>0</v>
      </c>
      <c r="G42" s="34">
        <v>9400</v>
      </c>
      <c r="H42" s="34">
        <f t="shared" si="6"/>
        <v>8630</v>
      </c>
      <c r="I42" s="33">
        <f t="shared" si="5"/>
        <v>-8.191489361702127E-2</v>
      </c>
    </row>
    <row r="43" spans="1:9" hidden="1" x14ac:dyDescent="0.15">
      <c r="A43" s="10"/>
      <c r="B43" s="9" t="s">
        <v>28</v>
      </c>
      <c r="C43" s="8" t="s">
        <v>61</v>
      </c>
      <c r="D43" s="32">
        <v>23900</v>
      </c>
      <c r="E43" s="32">
        <v>23900</v>
      </c>
      <c r="F43" s="33">
        <f t="shared" si="3"/>
        <v>0</v>
      </c>
      <c r="G43" s="34">
        <v>23900</v>
      </c>
      <c r="H43" s="34">
        <f t="shared" si="6"/>
        <v>23900</v>
      </c>
      <c r="I43" s="33">
        <f t="shared" si="5"/>
        <v>0</v>
      </c>
    </row>
    <row r="44" spans="1:9" hidden="1" x14ac:dyDescent="0.15">
      <c r="A44" s="6"/>
      <c r="B44" s="7" t="s">
        <v>48</v>
      </c>
      <c r="C44" s="8" t="s">
        <v>64</v>
      </c>
      <c r="D44" s="32">
        <v>3900</v>
      </c>
      <c r="E44" s="32">
        <v>3900</v>
      </c>
      <c r="F44" s="33">
        <f t="shared" si="3"/>
        <v>0</v>
      </c>
      <c r="G44" s="34">
        <v>3900</v>
      </c>
      <c r="H44" s="34">
        <f t="shared" si="6"/>
        <v>3900</v>
      </c>
      <c r="I44" s="33">
        <f t="shared" si="5"/>
        <v>0</v>
      </c>
    </row>
    <row r="45" spans="1:9" x14ac:dyDescent="0.15">
      <c r="A45" s="2"/>
      <c r="B45" s="2"/>
      <c r="C45" s="2"/>
      <c r="D45" s="13"/>
      <c r="E45" s="13"/>
      <c r="H45" s="3"/>
    </row>
    <row r="46" spans="1:9" x14ac:dyDescent="0.15">
      <c r="A46" s="2"/>
      <c r="B46" s="2"/>
      <c r="C46" s="2"/>
      <c r="F46" s="2"/>
      <c r="H46" s="3"/>
    </row>
    <row r="47" spans="1:9" x14ac:dyDescent="0.15">
      <c r="A47" s="2"/>
      <c r="B47" s="2"/>
      <c r="C47" s="2"/>
      <c r="F47" s="2"/>
      <c r="H47" s="3"/>
    </row>
    <row r="48" spans="1:9" x14ac:dyDescent="0.15">
      <c r="A48" s="2"/>
      <c r="B48" s="2"/>
      <c r="C48" s="2"/>
      <c r="F48" s="2"/>
      <c r="H48" s="3"/>
    </row>
    <row r="49" spans="1:8" x14ac:dyDescent="0.15">
      <c r="A49" s="2"/>
      <c r="B49" s="2"/>
      <c r="C49" s="2"/>
      <c r="F49" s="2"/>
      <c r="H49" s="3"/>
    </row>
    <row r="50" spans="1:8" x14ac:dyDescent="0.15">
      <c r="A50" s="2"/>
      <c r="B50" s="2"/>
      <c r="C50" s="2"/>
      <c r="F50" s="2"/>
      <c r="H50" s="3"/>
    </row>
    <row r="51" spans="1:8" x14ac:dyDescent="0.15">
      <c r="A51" s="2"/>
      <c r="B51" s="2"/>
      <c r="C51" s="2"/>
      <c r="F51" s="2"/>
      <c r="H51" s="3"/>
    </row>
    <row r="52" spans="1:8" x14ac:dyDescent="0.15">
      <c r="A52" s="2"/>
      <c r="B52" s="2"/>
      <c r="C52" s="2"/>
      <c r="F52" s="2"/>
      <c r="H52" s="3"/>
    </row>
    <row r="53" spans="1:8" x14ac:dyDescent="0.15">
      <c r="A53" s="2"/>
      <c r="B53" s="2"/>
      <c r="C53" s="2"/>
      <c r="F53" s="2"/>
      <c r="H53" s="3"/>
    </row>
    <row r="54" spans="1:8" x14ac:dyDescent="0.15">
      <c r="A54" s="2"/>
      <c r="B54" s="2"/>
      <c r="C54" s="2"/>
      <c r="F54" s="2"/>
      <c r="H54" s="2"/>
    </row>
    <row r="55" spans="1:8" x14ac:dyDescent="0.15">
      <c r="A55" s="2"/>
      <c r="B55" s="2"/>
      <c r="C55" s="2"/>
      <c r="F55" s="2"/>
      <c r="H55" s="2"/>
    </row>
    <row r="56" spans="1:8" x14ac:dyDescent="0.15">
      <c r="A56" s="2"/>
      <c r="B56" s="2"/>
      <c r="C56" s="2"/>
      <c r="F56" s="2"/>
      <c r="H56" s="2"/>
    </row>
    <row r="57" spans="1:8" x14ac:dyDescent="0.15">
      <c r="A57" s="2"/>
      <c r="B57" s="2"/>
      <c r="C57" s="2"/>
      <c r="F57" s="2"/>
      <c r="H57" s="2"/>
    </row>
    <row r="58" spans="1:8" x14ac:dyDescent="0.15">
      <c r="A58" s="2"/>
      <c r="B58" s="2"/>
      <c r="C58" s="2"/>
      <c r="F58" s="2"/>
      <c r="H58" s="2"/>
    </row>
    <row r="59" spans="1:8" x14ac:dyDescent="0.15">
      <c r="A59" s="2"/>
      <c r="B59" s="2"/>
      <c r="C59" s="2"/>
      <c r="F59" s="2"/>
      <c r="H59" s="2"/>
    </row>
    <row r="60" spans="1:8" x14ac:dyDescent="0.15">
      <c r="A60" s="2"/>
      <c r="B60" s="2"/>
      <c r="C60" s="2"/>
      <c r="F60" s="2"/>
      <c r="H60" s="2"/>
    </row>
    <row r="61" spans="1:8" x14ac:dyDescent="0.15">
      <c r="A61" s="2"/>
      <c r="B61" s="2"/>
      <c r="C61" s="2"/>
      <c r="F61" s="2"/>
      <c r="H61" s="2"/>
    </row>
    <row r="62" spans="1:8" x14ac:dyDescent="0.15">
      <c r="A62" s="2"/>
      <c r="B62" s="2"/>
      <c r="C62" s="2"/>
      <c r="F62" s="2"/>
      <c r="H62" s="2"/>
    </row>
    <row r="63" spans="1:8" x14ac:dyDescent="0.15">
      <c r="A63" s="2"/>
      <c r="B63" s="2"/>
      <c r="C63" s="2"/>
      <c r="F63" s="2"/>
      <c r="H63" s="2"/>
    </row>
    <row r="64" spans="1:8" x14ac:dyDescent="0.15">
      <c r="A64" s="2"/>
      <c r="B64" s="2"/>
      <c r="C64" s="2"/>
      <c r="F64" s="2"/>
      <c r="H64" s="2"/>
    </row>
    <row r="65" spans="1:8" x14ac:dyDescent="0.15">
      <c r="A65" s="2"/>
      <c r="B65" s="2"/>
      <c r="C65" s="2"/>
      <c r="F65" s="2"/>
      <c r="H65" s="2"/>
    </row>
    <row r="66" spans="1:8" x14ac:dyDescent="0.15">
      <c r="A66" s="2"/>
      <c r="B66" s="2"/>
      <c r="C66" s="2"/>
      <c r="F66" s="2"/>
      <c r="H66" s="2"/>
    </row>
    <row r="67" spans="1:8" x14ac:dyDescent="0.15">
      <c r="A67" s="2"/>
      <c r="B67" s="2"/>
      <c r="C67" s="2"/>
      <c r="F67" s="2"/>
      <c r="H67" s="2"/>
    </row>
    <row r="68" spans="1:8" x14ac:dyDescent="0.15">
      <c r="A68" s="2"/>
      <c r="B68" s="2"/>
      <c r="C68" s="2"/>
      <c r="F68" s="2"/>
      <c r="H68" s="2"/>
    </row>
    <row r="69" spans="1:8" x14ac:dyDescent="0.15">
      <c r="A69" s="2"/>
      <c r="B69" s="2"/>
      <c r="C69" s="2"/>
      <c r="F69" s="2"/>
      <c r="H69" s="2"/>
    </row>
  </sheetData>
  <autoFilter ref="A5:I5" xr:uid="{00000000-0009-0000-0000-000002000000}"/>
  <mergeCells count="6">
    <mergeCell ref="A3:A5"/>
    <mergeCell ref="B3:B5"/>
    <mergeCell ref="C3:C5"/>
    <mergeCell ref="D3:I3"/>
    <mergeCell ref="D4:F4"/>
    <mergeCell ref="G4:I4"/>
  </mergeCells>
  <phoneticPr fontId="29" type="noConversion"/>
  <conditionalFormatting sqref="F6:F44">
    <cfRule type="expression" dxfId="27" priority="3" stopIfTrue="1">
      <formula>$F6&gt;0</formula>
    </cfRule>
    <cfRule type="expression" dxfId="26" priority="4" stopIfTrue="1">
      <formula>$F6&lt;0</formula>
    </cfRule>
  </conditionalFormatting>
  <conditionalFormatting sqref="I6">
    <cfRule type="expression" dxfId="25" priority="5" stopIfTrue="1">
      <formula>$I6&gt;0</formula>
    </cfRule>
    <cfRule type="expression" dxfId="24" priority="6" stopIfTrue="1">
      <formula>$I6&lt;0</formula>
    </cfRule>
  </conditionalFormatting>
  <conditionalFormatting sqref="I7">
    <cfRule type="expression" dxfId="23" priority="23" stopIfTrue="1">
      <formula>$I7&gt;0</formula>
    </cfRule>
    <cfRule type="expression" dxfId="22" priority="24" stopIfTrue="1">
      <formula>$I7&lt;0</formula>
    </cfRule>
  </conditionalFormatting>
  <conditionalFormatting sqref="I8:I35">
    <cfRule type="expression" dxfId="21" priority="25" stopIfTrue="1">
      <formula>$I8&gt;0</formula>
    </cfRule>
    <cfRule type="expression" dxfId="20" priority="26" stopIfTrue="1">
      <formula>$I8&lt;0</formula>
    </cfRule>
  </conditionalFormatting>
  <conditionalFormatting sqref="I36">
    <cfRule type="expression" dxfId="19" priority="45" stopIfTrue="1">
      <formula>$I36&gt;0</formula>
    </cfRule>
    <cfRule type="expression" dxfId="18" priority="46" stopIfTrue="1">
      <formula>$I36&lt;0</formula>
    </cfRule>
  </conditionalFormatting>
  <conditionalFormatting sqref="I37">
    <cfRule type="expression" dxfId="17" priority="47" stopIfTrue="1">
      <formula>$I37&gt;0</formula>
    </cfRule>
    <cfRule type="expression" dxfId="16" priority="48" stopIfTrue="1">
      <formula>$I37&lt;0</formula>
    </cfRule>
  </conditionalFormatting>
  <conditionalFormatting sqref="I38">
    <cfRule type="expression" dxfId="15" priority="49" stopIfTrue="1">
      <formula>$I38&gt;0</formula>
    </cfRule>
    <cfRule type="expression" dxfId="14" priority="50" stopIfTrue="1">
      <formula>$I38&lt;0</formula>
    </cfRule>
  </conditionalFormatting>
  <conditionalFormatting sqref="I39">
    <cfRule type="expression" dxfId="13" priority="51" stopIfTrue="1">
      <formula>$I39&gt;0</formula>
    </cfRule>
    <cfRule type="expression" dxfId="12" priority="52" stopIfTrue="1">
      <formula>$I39&lt;0</formula>
    </cfRule>
  </conditionalFormatting>
  <conditionalFormatting sqref="I40">
    <cfRule type="expression" dxfId="11" priority="53" stopIfTrue="1">
      <formula>$I40&gt;0</formula>
    </cfRule>
    <cfRule type="expression" dxfId="10" priority="54" stopIfTrue="1">
      <formula>$I40&lt;0</formula>
    </cfRule>
  </conditionalFormatting>
  <conditionalFormatting sqref="I41">
    <cfRule type="expression" dxfId="9" priority="57" stopIfTrue="1">
      <formula>$I41&gt;0</formula>
    </cfRule>
    <cfRule type="expression" dxfId="8" priority="58" stopIfTrue="1">
      <formula>$I41&lt;0</formula>
    </cfRule>
  </conditionalFormatting>
  <conditionalFormatting sqref="I42">
    <cfRule type="expression" dxfId="7" priority="59" stopIfTrue="1">
      <formula>$I42&gt;0</formula>
    </cfRule>
    <cfRule type="expression" dxfId="6" priority="60" stopIfTrue="1">
      <formula>$I42&lt;0</formula>
    </cfRule>
  </conditionalFormatting>
  <conditionalFormatting sqref="I43">
    <cfRule type="expression" dxfId="5" priority="61" stopIfTrue="1">
      <formula>$I43&gt;0</formula>
    </cfRule>
    <cfRule type="expression" dxfId="4" priority="62" stopIfTrue="1">
      <formula>$I43&lt;0</formula>
    </cfRule>
  </conditionalFormatting>
  <conditionalFormatting sqref="I44">
    <cfRule type="expression" dxfId="3" priority="63" stopIfTrue="1">
      <formula>$I44&gt;0</formula>
    </cfRule>
    <cfRule type="expression" dxfId="2" priority="64" stopIfTrue="1">
      <formula>$I44&lt;0</formula>
    </cfRule>
  </conditionalFormatting>
  <conditionalFormatting sqref="I45">
    <cfRule type="expression" dxfId="1" priority="79" stopIfTrue="1">
      <formula>$I45&gt;0</formula>
    </cfRule>
    <cfRule type="expression" dxfId="0" priority="80" stopIfTrue="1">
      <formula>$I45&lt;0</formula>
    </cfRule>
  </conditionalFormatting>
  <pageMargins left="0.20000000298023224" right="0.19680555164813995" top="0.59041666984558105" bottom="0.39347222447395325" header="0.59041666984558105" footer="0.59041666984558105"/>
  <pageSetup paperSize="9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AB3E2-345C-4298-A961-D71DE4E8BA86}">
  <sheetPr>
    <tabColor rgb="FFFF0000"/>
    <pageSetUpPr fitToPage="1"/>
  </sheetPr>
  <dimension ref="A1:Z63"/>
  <sheetViews>
    <sheetView tabSelected="1" view="pageBreakPreview" zoomScale="85" zoomScaleNormal="100" zoomScaleSheetLayoutView="85" workbookViewId="0">
      <pane xSplit="3" ySplit="4" topLeftCell="D5" activePane="bottomRight" state="frozen"/>
      <selection activeCell="L4" sqref="L4:L38"/>
      <selection pane="topRight" activeCell="L4" sqref="L4:L38"/>
      <selection pane="bottomLeft" activeCell="L4" sqref="L4:L38"/>
      <selection pane="bottomRight" activeCell="I19" sqref="I19"/>
    </sheetView>
  </sheetViews>
  <sheetFormatPr defaultRowHeight="18.75" x14ac:dyDescent="0.15"/>
  <cols>
    <col min="1" max="1" width="3.44140625" style="1" customWidth="1"/>
    <col min="2" max="2" width="6" style="1" customWidth="1"/>
    <col min="3" max="3" width="14.6640625" style="16" customWidth="1"/>
    <col min="4" max="5" width="9.44140625" style="79" customWidth="1"/>
    <col min="6" max="7" width="9.44140625" style="17" customWidth="1"/>
    <col min="8" max="11" width="9.44140625" style="16" customWidth="1"/>
    <col min="12" max="14" width="9.44140625" style="89" customWidth="1"/>
    <col min="15" max="15" width="9.44140625" style="17" customWidth="1"/>
    <col min="16" max="19" width="9.44140625" style="16" customWidth="1"/>
    <col min="20" max="20" width="7.109375" style="16" customWidth="1"/>
    <col min="21" max="16384" width="8.88671875" style="1"/>
  </cols>
  <sheetData>
    <row r="1" spans="1:26" ht="45" customHeight="1" x14ac:dyDescent="0.15">
      <c r="A1" s="23" t="s">
        <v>69</v>
      </c>
      <c r="B1" s="23"/>
      <c r="C1" s="23"/>
      <c r="D1" s="73"/>
      <c r="E1" s="73"/>
      <c r="F1" s="23"/>
      <c r="G1" s="23"/>
      <c r="H1" s="23"/>
      <c r="I1" s="23"/>
      <c r="J1" s="23"/>
      <c r="K1" s="23"/>
      <c r="L1" s="86"/>
      <c r="M1" s="86"/>
      <c r="N1" s="86"/>
      <c r="O1" s="23"/>
      <c r="P1" s="23"/>
      <c r="Q1" s="23"/>
      <c r="R1" s="23"/>
      <c r="S1" s="23"/>
      <c r="T1" s="23"/>
    </row>
    <row r="2" spans="1:26" ht="15.75" customHeight="1" thickBot="1" x14ac:dyDescent="0.2">
      <c r="A2" s="71"/>
      <c r="B2" s="71"/>
      <c r="C2" s="71"/>
      <c r="D2" s="74"/>
      <c r="E2" s="74"/>
      <c r="F2" s="71"/>
      <c r="G2" s="71"/>
      <c r="H2" s="71"/>
      <c r="I2" s="71"/>
      <c r="J2" s="71"/>
      <c r="K2" s="71"/>
      <c r="L2" s="87"/>
      <c r="M2" s="87"/>
      <c r="N2" s="87"/>
      <c r="O2" s="71"/>
      <c r="P2" s="71"/>
      <c r="Q2" s="71"/>
      <c r="R2" s="71"/>
      <c r="S2" s="71"/>
      <c r="T2" s="71"/>
    </row>
    <row r="3" spans="1:26" x14ac:dyDescent="0.15">
      <c r="A3" s="108" t="s">
        <v>30</v>
      </c>
      <c r="B3" s="110" t="s">
        <v>25</v>
      </c>
      <c r="C3" s="110" t="s">
        <v>53</v>
      </c>
      <c r="D3" s="112" t="s">
        <v>146</v>
      </c>
      <c r="E3" s="113"/>
      <c r="F3" s="114" t="s">
        <v>119</v>
      </c>
      <c r="G3" s="115"/>
      <c r="H3" s="116" t="s">
        <v>120</v>
      </c>
      <c r="I3" s="117"/>
      <c r="J3" s="116" t="s">
        <v>96</v>
      </c>
      <c r="K3" s="117"/>
      <c r="L3" s="118" t="s">
        <v>118</v>
      </c>
      <c r="M3" s="119"/>
      <c r="N3" s="114" t="s">
        <v>147</v>
      </c>
      <c r="O3" s="115"/>
      <c r="P3" s="116" t="s">
        <v>121</v>
      </c>
      <c r="Q3" s="117"/>
      <c r="R3" s="116" t="s">
        <v>122</v>
      </c>
      <c r="S3" s="117"/>
      <c r="T3" s="106" t="s">
        <v>156</v>
      </c>
    </row>
    <row r="4" spans="1:26" ht="19.5" thickBot="1" x14ac:dyDescent="0.2">
      <c r="A4" s="109"/>
      <c r="B4" s="111"/>
      <c r="C4" s="111"/>
      <c r="D4" s="83" t="s">
        <v>154</v>
      </c>
      <c r="E4" s="83" t="s">
        <v>155</v>
      </c>
      <c r="F4" s="84" t="s">
        <v>154</v>
      </c>
      <c r="G4" s="84" t="s">
        <v>155</v>
      </c>
      <c r="H4" s="85" t="s">
        <v>154</v>
      </c>
      <c r="I4" s="85" t="s">
        <v>155</v>
      </c>
      <c r="J4" s="85" t="s">
        <v>154</v>
      </c>
      <c r="K4" s="85" t="s">
        <v>155</v>
      </c>
      <c r="L4" s="88" t="s">
        <v>154</v>
      </c>
      <c r="M4" s="88" t="s">
        <v>155</v>
      </c>
      <c r="N4" s="88" t="s">
        <v>154</v>
      </c>
      <c r="O4" s="84" t="s">
        <v>155</v>
      </c>
      <c r="P4" s="85" t="s">
        <v>154</v>
      </c>
      <c r="Q4" s="85" t="s">
        <v>155</v>
      </c>
      <c r="R4" s="85" t="s">
        <v>154</v>
      </c>
      <c r="S4" s="85" t="s">
        <v>155</v>
      </c>
      <c r="T4" s="107"/>
    </row>
    <row r="5" spans="1:26" ht="24.75" customHeight="1" thickTop="1" x14ac:dyDescent="0.15">
      <c r="A5" s="53">
        <v>1</v>
      </c>
      <c r="B5" s="44" t="s">
        <v>18</v>
      </c>
      <c r="C5" s="45" t="s">
        <v>57</v>
      </c>
      <c r="D5" s="80">
        <v>68600</v>
      </c>
      <c r="E5" s="80">
        <v>68600</v>
      </c>
      <c r="F5" s="54">
        <v>67900</v>
      </c>
      <c r="G5" s="54">
        <v>67900</v>
      </c>
      <c r="H5" s="55">
        <v>78000</v>
      </c>
      <c r="I5" s="55">
        <v>78000</v>
      </c>
      <c r="J5" s="55">
        <v>70000</v>
      </c>
      <c r="K5" s="55">
        <v>70000</v>
      </c>
      <c r="L5" s="90">
        <v>67500</v>
      </c>
      <c r="M5" s="90">
        <v>77500</v>
      </c>
      <c r="N5" s="55">
        <v>71900</v>
      </c>
      <c r="O5" s="55">
        <v>71900</v>
      </c>
      <c r="P5" s="55">
        <v>64500</v>
      </c>
      <c r="Q5" s="55">
        <v>65500</v>
      </c>
      <c r="R5" s="55">
        <v>66900</v>
      </c>
      <c r="S5" s="55">
        <v>72900</v>
      </c>
      <c r="T5" s="82"/>
    </row>
    <row r="6" spans="1:26" ht="24.75" customHeight="1" x14ac:dyDescent="0.15">
      <c r="A6" s="47">
        <v>2</v>
      </c>
      <c r="B6" s="7" t="s">
        <v>38</v>
      </c>
      <c r="C6" s="8" t="s">
        <v>45</v>
      </c>
      <c r="D6" s="77">
        <v>2500</v>
      </c>
      <c r="E6" s="77">
        <v>2300</v>
      </c>
      <c r="F6" s="12">
        <v>1980</v>
      </c>
      <c r="G6" s="12">
        <v>1980</v>
      </c>
      <c r="H6" s="36">
        <v>2200</v>
      </c>
      <c r="I6" s="36">
        <v>2500</v>
      </c>
      <c r="J6" s="36">
        <v>3000</v>
      </c>
      <c r="K6" s="36">
        <v>3000</v>
      </c>
      <c r="L6" s="90">
        <v>1500</v>
      </c>
      <c r="M6" s="90">
        <v>2300</v>
      </c>
      <c r="N6" s="55">
        <v>1500</v>
      </c>
      <c r="O6" s="55">
        <v>1700</v>
      </c>
      <c r="P6" s="36">
        <v>2100</v>
      </c>
      <c r="Q6" s="36">
        <v>1800</v>
      </c>
      <c r="R6" s="36">
        <v>2000</v>
      </c>
      <c r="S6" s="36">
        <v>2000</v>
      </c>
      <c r="T6" s="64"/>
    </row>
    <row r="7" spans="1:26" ht="24.75" customHeight="1" x14ac:dyDescent="0.15">
      <c r="A7" s="47">
        <v>3</v>
      </c>
      <c r="B7" s="7" t="s">
        <v>15</v>
      </c>
      <c r="C7" s="8" t="s">
        <v>50</v>
      </c>
      <c r="D7" s="77">
        <v>5000</v>
      </c>
      <c r="E7" s="77">
        <v>5000</v>
      </c>
      <c r="F7" s="12">
        <v>5000</v>
      </c>
      <c r="G7" s="12">
        <v>5000</v>
      </c>
      <c r="H7" s="36">
        <v>5000</v>
      </c>
      <c r="I7" s="36"/>
      <c r="J7" s="36">
        <v>5000</v>
      </c>
      <c r="K7" s="36">
        <v>4000</v>
      </c>
      <c r="L7" s="90"/>
      <c r="M7" s="90"/>
      <c r="N7" s="55">
        <v>4000</v>
      </c>
      <c r="O7" s="55">
        <v>4000</v>
      </c>
      <c r="P7" s="36">
        <v>3000</v>
      </c>
      <c r="Q7" s="36">
        <v>3000</v>
      </c>
      <c r="R7" s="36">
        <v>4500</v>
      </c>
      <c r="S7" s="36">
        <v>4500</v>
      </c>
      <c r="T7" s="64"/>
      <c r="Z7" s="1">
        <v>0</v>
      </c>
    </row>
    <row r="8" spans="1:26" ht="24.75" customHeight="1" x14ac:dyDescent="0.15">
      <c r="A8" s="47">
        <v>4</v>
      </c>
      <c r="B8" s="7" t="s">
        <v>80</v>
      </c>
      <c r="C8" s="8" t="s">
        <v>83</v>
      </c>
      <c r="D8" s="77">
        <v>1980</v>
      </c>
      <c r="E8" s="77">
        <v>1800</v>
      </c>
      <c r="F8" s="12">
        <v>1500</v>
      </c>
      <c r="G8" s="12">
        <v>1500</v>
      </c>
      <c r="H8" s="36">
        <v>1700</v>
      </c>
      <c r="I8" s="36">
        <v>1850</v>
      </c>
      <c r="J8" s="36">
        <v>1500</v>
      </c>
      <c r="K8" s="36">
        <v>1300</v>
      </c>
      <c r="L8" s="90">
        <v>1100</v>
      </c>
      <c r="M8" s="90">
        <v>1800</v>
      </c>
      <c r="N8" s="55">
        <v>1500</v>
      </c>
      <c r="O8" s="55">
        <v>1800</v>
      </c>
      <c r="P8" s="36">
        <v>1250</v>
      </c>
      <c r="Q8" s="36">
        <v>1450</v>
      </c>
      <c r="R8" s="36">
        <v>2000</v>
      </c>
      <c r="S8" s="36">
        <v>1660</v>
      </c>
      <c r="T8" s="64"/>
    </row>
    <row r="9" spans="1:26" ht="24.75" customHeight="1" x14ac:dyDescent="0.15">
      <c r="A9" s="47">
        <v>5</v>
      </c>
      <c r="B9" s="7" t="s">
        <v>16</v>
      </c>
      <c r="C9" s="8" t="s">
        <v>51</v>
      </c>
      <c r="D9" s="77">
        <v>2980</v>
      </c>
      <c r="E9" s="77">
        <v>2980</v>
      </c>
      <c r="F9" s="12">
        <v>1900</v>
      </c>
      <c r="G9" s="12">
        <v>1900</v>
      </c>
      <c r="H9" s="36">
        <v>2800</v>
      </c>
      <c r="I9" s="36">
        <v>2800</v>
      </c>
      <c r="J9" s="36">
        <v>3000</v>
      </c>
      <c r="K9" s="36">
        <v>3000</v>
      </c>
      <c r="L9" s="90">
        <v>3450</v>
      </c>
      <c r="M9" s="90">
        <v>2500</v>
      </c>
      <c r="N9" s="55">
        <v>2200</v>
      </c>
      <c r="O9" s="55">
        <v>2200</v>
      </c>
      <c r="P9" s="36">
        <v>2500</v>
      </c>
      <c r="Q9" s="36">
        <v>2130</v>
      </c>
      <c r="R9" s="36">
        <v>3300</v>
      </c>
      <c r="S9" s="36">
        <v>3300</v>
      </c>
      <c r="T9" s="64"/>
    </row>
    <row r="10" spans="1:26" ht="24.75" customHeight="1" x14ac:dyDescent="0.15">
      <c r="A10" s="47">
        <v>6</v>
      </c>
      <c r="B10" s="7" t="s">
        <v>31</v>
      </c>
      <c r="C10" s="8" t="s">
        <v>52</v>
      </c>
      <c r="D10" s="77">
        <v>3580</v>
      </c>
      <c r="E10" s="77">
        <v>3580</v>
      </c>
      <c r="F10" s="12">
        <v>1990</v>
      </c>
      <c r="G10" s="12">
        <v>2500</v>
      </c>
      <c r="H10" s="36">
        <v>3500</v>
      </c>
      <c r="I10" s="36">
        <v>3500</v>
      </c>
      <c r="J10" s="36">
        <v>3000</v>
      </c>
      <c r="K10" s="36">
        <v>3000</v>
      </c>
      <c r="L10" s="90">
        <v>4000</v>
      </c>
      <c r="M10" s="90">
        <v>2500</v>
      </c>
      <c r="N10" s="55">
        <v>2000</v>
      </c>
      <c r="O10" s="55">
        <v>2000</v>
      </c>
      <c r="P10" s="36">
        <v>2300</v>
      </c>
      <c r="Q10" s="36">
        <v>3000</v>
      </c>
      <c r="R10" s="36">
        <v>3600</v>
      </c>
      <c r="S10" s="36">
        <v>5000</v>
      </c>
      <c r="T10" s="64"/>
    </row>
    <row r="11" spans="1:26" ht="24.75" customHeight="1" x14ac:dyDescent="0.15">
      <c r="A11" s="47">
        <v>7</v>
      </c>
      <c r="B11" s="7" t="s">
        <v>82</v>
      </c>
      <c r="C11" s="8" t="s">
        <v>102</v>
      </c>
      <c r="D11" s="77">
        <v>2000</v>
      </c>
      <c r="E11" s="77">
        <v>2000</v>
      </c>
      <c r="F11" s="12">
        <v>1380</v>
      </c>
      <c r="G11" s="12">
        <v>1380</v>
      </c>
      <c r="H11" s="36">
        <v>1200</v>
      </c>
      <c r="I11" s="36">
        <v>1200</v>
      </c>
      <c r="J11" s="36">
        <v>1250</v>
      </c>
      <c r="K11" s="36">
        <v>1250</v>
      </c>
      <c r="L11" s="90">
        <v>1200</v>
      </c>
      <c r="M11" s="90">
        <v>1200</v>
      </c>
      <c r="N11" s="55">
        <v>1150</v>
      </c>
      <c r="O11" s="55">
        <v>1150</v>
      </c>
      <c r="P11" s="36">
        <v>1380</v>
      </c>
      <c r="Q11" s="36">
        <v>1380</v>
      </c>
      <c r="R11" s="36">
        <v>1750</v>
      </c>
      <c r="S11" s="36">
        <v>1750</v>
      </c>
      <c r="T11" s="64"/>
    </row>
    <row r="12" spans="1:26" ht="24.75" customHeight="1" x14ac:dyDescent="0.15">
      <c r="A12" s="47">
        <v>8</v>
      </c>
      <c r="B12" s="7" t="s">
        <v>79</v>
      </c>
      <c r="C12" s="8" t="s">
        <v>85</v>
      </c>
      <c r="D12" s="77">
        <v>1490</v>
      </c>
      <c r="E12" s="77">
        <v>1500</v>
      </c>
      <c r="F12" s="12">
        <v>1490</v>
      </c>
      <c r="G12" s="12">
        <v>1500</v>
      </c>
      <c r="H12" s="36">
        <v>1400</v>
      </c>
      <c r="I12" s="36">
        <v>1400</v>
      </c>
      <c r="J12" s="36">
        <v>1500</v>
      </c>
      <c r="K12" s="36">
        <v>1200</v>
      </c>
      <c r="L12" s="90">
        <v>2000</v>
      </c>
      <c r="M12" s="90">
        <v>1800</v>
      </c>
      <c r="N12" s="55">
        <v>1500</v>
      </c>
      <c r="O12" s="55">
        <v>1250</v>
      </c>
      <c r="P12" s="36">
        <v>1550</v>
      </c>
      <c r="Q12" s="36">
        <v>1300</v>
      </c>
      <c r="R12" s="36">
        <v>2000</v>
      </c>
      <c r="S12" s="36">
        <v>1000</v>
      </c>
      <c r="T12" s="64"/>
    </row>
    <row r="13" spans="1:26" ht="24.75" customHeight="1" x14ac:dyDescent="0.15">
      <c r="A13" s="47">
        <v>9</v>
      </c>
      <c r="B13" s="7" t="s">
        <v>81</v>
      </c>
      <c r="C13" s="8" t="s">
        <v>83</v>
      </c>
      <c r="D13" s="77">
        <v>1100</v>
      </c>
      <c r="E13" s="77">
        <v>1100</v>
      </c>
      <c r="F13" s="12">
        <v>1400</v>
      </c>
      <c r="G13" s="12">
        <v>1400</v>
      </c>
      <c r="H13" s="36"/>
      <c r="I13" s="36">
        <v>800</v>
      </c>
      <c r="J13" s="36">
        <v>1000</v>
      </c>
      <c r="K13" s="36">
        <v>1000</v>
      </c>
      <c r="L13" s="90">
        <v>800</v>
      </c>
      <c r="M13" s="90">
        <v>800</v>
      </c>
      <c r="N13" s="55">
        <v>600</v>
      </c>
      <c r="O13" s="55">
        <v>400</v>
      </c>
      <c r="P13" s="36">
        <v>480</v>
      </c>
      <c r="Q13" s="36">
        <v>480</v>
      </c>
      <c r="R13" s="36">
        <v>650</v>
      </c>
      <c r="S13" s="36">
        <v>650</v>
      </c>
      <c r="T13" s="64"/>
    </row>
    <row r="14" spans="1:26" ht="24.75" customHeight="1" x14ac:dyDescent="0.15">
      <c r="A14" s="47">
        <v>10</v>
      </c>
      <c r="B14" s="7" t="s">
        <v>32</v>
      </c>
      <c r="C14" s="8" t="s">
        <v>158</v>
      </c>
      <c r="D14" s="77">
        <v>13200</v>
      </c>
      <c r="E14" s="77">
        <v>13200</v>
      </c>
      <c r="F14" s="12">
        <v>8530</v>
      </c>
      <c r="G14" s="12">
        <v>10000</v>
      </c>
      <c r="H14" s="36">
        <v>8700</v>
      </c>
      <c r="I14" s="36">
        <v>12000</v>
      </c>
      <c r="J14" s="36">
        <v>12000</v>
      </c>
      <c r="K14" s="36">
        <v>12000</v>
      </c>
      <c r="L14" s="90">
        <v>10000</v>
      </c>
      <c r="M14" s="90">
        <v>12500</v>
      </c>
      <c r="N14" s="55">
        <v>10000</v>
      </c>
      <c r="O14" s="55">
        <v>10000</v>
      </c>
      <c r="P14" s="36">
        <v>13000</v>
      </c>
      <c r="Q14" s="36">
        <v>13000</v>
      </c>
      <c r="R14" s="36">
        <v>6500</v>
      </c>
      <c r="S14" s="36">
        <v>10000</v>
      </c>
      <c r="T14" s="64"/>
    </row>
    <row r="15" spans="1:26" ht="24.75" customHeight="1" x14ac:dyDescent="0.15">
      <c r="A15" s="47">
        <v>11</v>
      </c>
      <c r="B15" s="7" t="s">
        <v>19</v>
      </c>
      <c r="C15" s="8" t="s">
        <v>157</v>
      </c>
      <c r="D15" s="77">
        <v>13200</v>
      </c>
      <c r="E15" s="77">
        <v>13200</v>
      </c>
      <c r="F15" s="12">
        <v>12800</v>
      </c>
      <c r="G15" s="12">
        <v>12800</v>
      </c>
      <c r="H15" s="36">
        <v>9000</v>
      </c>
      <c r="I15" s="36">
        <v>10000</v>
      </c>
      <c r="J15" s="36">
        <v>14000</v>
      </c>
      <c r="K15" s="36">
        <v>14000</v>
      </c>
      <c r="L15" s="90">
        <v>8000</v>
      </c>
      <c r="M15" s="90">
        <v>8000</v>
      </c>
      <c r="N15" s="55">
        <v>12000</v>
      </c>
      <c r="O15" s="55">
        <v>12800</v>
      </c>
      <c r="P15" s="36">
        <v>9200</v>
      </c>
      <c r="Q15" s="36">
        <v>12000</v>
      </c>
      <c r="R15" s="36">
        <v>7500</v>
      </c>
      <c r="S15" s="36"/>
      <c r="T15" s="64"/>
    </row>
    <row r="16" spans="1:26" ht="24.75" customHeight="1" x14ac:dyDescent="0.15">
      <c r="A16" s="47">
        <v>12</v>
      </c>
      <c r="B16" s="7" t="s">
        <v>67</v>
      </c>
      <c r="C16" s="8" t="s">
        <v>106</v>
      </c>
      <c r="D16" s="77">
        <v>25000</v>
      </c>
      <c r="E16" s="77"/>
      <c r="F16" s="12">
        <v>19800</v>
      </c>
      <c r="G16" s="12"/>
      <c r="H16" s="36">
        <v>25000</v>
      </c>
      <c r="I16" s="36"/>
      <c r="J16" s="36">
        <v>28000</v>
      </c>
      <c r="K16" s="36"/>
      <c r="L16" s="90">
        <v>24800</v>
      </c>
      <c r="M16" s="90"/>
      <c r="N16" s="55">
        <v>23800</v>
      </c>
      <c r="O16" s="55"/>
      <c r="P16" s="36">
        <v>22500</v>
      </c>
      <c r="Q16" s="36"/>
      <c r="R16" s="36">
        <v>30000</v>
      </c>
      <c r="S16" s="36"/>
      <c r="T16" s="64"/>
    </row>
    <row r="17" spans="1:20" ht="24.75" customHeight="1" x14ac:dyDescent="0.15">
      <c r="A17" s="47">
        <v>13</v>
      </c>
      <c r="B17" s="7" t="s">
        <v>14</v>
      </c>
      <c r="C17" s="8" t="s">
        <v>134</v>
      </c>
      <c r="D17" s="77">
        <v>12800</v>
      </c>
      <c r="E17" s="77">
        <v>12800</v>
      </c>
      <c r="F17" s="12">
        <v>11900</v>
      </c>
      <c r="G17" s="12">
        <v>11900</v>
      </c>
      <c r="H17" s="36"/>
      <c r="I17" s="36"/>
      <c r="J17" s="36">
        <v>13500</v>
      </c>
      <c r="K17" s="36">
        <v>13500</v>
      </c>
      <c r="L17" s="90">
        <v>12000</v>
      </c>
      <c r="M17" s="90"/>
      <c r="N17" s="55">
        <v>9000</v>
      </c>
      <c r="O17" s="55">
        <v>10800</v>
      </c>
      <c r="P17" s="36">
        <v>10000</v>
      </c>
      <c r="Q17" s="36">
        <v>11500</v>
      </c>
      <c r="R17" s="36">
        <v>15000</v>
      </c>
      <c r="S17" s="36"/>
      <c r="T17" s="64"/>
    </row>
    <row r="18" spans="1:20" ht="24.75" customHeight="1" x14ac:dyDescent="0.15">
      <c r="A18" s="47">
        <v>14</v>
      </c>
      <c r="B18" s="7" t="s">
        <v>2</v>
      </c>
      <c r="C18" s="8" t="s">
        <v>135</v>
      </c>
      <c r="D18" s="77">
        <v>2800</v>
      </c>
      <c r="E18" s="77">
        <v>2800</v>
      </c>
      <c r="F18" s="12">
        <v>2500</v>
      </c>
      <c r="G18" s="12">
        <v>2500</v>
      </c>
      <c r="H18" s="36">
        <v>2650</v>
      </c>
      <c r="I18" s="36">
        <v>2650</v>
      </c>
      <c r="J18" s="36">
        <v>2650</v>
      </c>
      <c r="K18" s="36">
        <v>2650</v>
      </c>
      <c r="L18" s="90">
        <v>2300</v>
      </c>
      <c r="M18" s="90">
        <v>2300</v>
      </c>
      <c r="N18" s="55">
        <v>3000</v>
      </c>
      <c r="O18" s="55">
        <v>2800</v>
      </c>
      <c r="P18" s="36">
        <v>2400</v>
      </c>
      <c r="Q18" s="36">
        <v>2400</v>
      </c>
      <c r="R18" s="36">
        <v>2890</v>
      </c>
      <c r="S18" s="36">
        <v>2550</v>
      </c>
      <c r="T18" s="64"/>
    </row>
    <row r="19" spans="1:20" ht="24.75" customHeight="1" x14ac:dyDescent="0.15">
      <c r="A19" s="47">
        <v>15</v>
      </c>
      <c r="B19" s="7" t="s">
        <v>13</v>
      </c>
      <c r="C19" s="8" t="s">
        <v>44</v>
      </c>
      <c r="D19" s="77">
        <v>6800</v>
      </c>
      <c r="E19" s="77">
        <v>6800</v>
      </c>
      <c r="F19" s="92">
        <v>6900</v>
      </c>
      <c r="G19" s="92">
        <v>6900</v>
      </c>
      <c r="H19" s="36">
        <v>6900</v>
      </c>
      <c r="I19" s="36">
        <v>6900</v>
      </c>
      <c r="J19" s="36">
        <v>7000</v>
      </c>
      <c r="K19" s="36">
        <v>7000</v>
      </c>
      <c r="L19" s="90">
        <v>7500</v>
      </c>
      <c r="M19" s="90">
        <v>7500</v>
      </c>
      <c r="N19" s="55">
        <v>7900</v>
      </c>
      <c r="O19" s="55">
        <v>7900</v>
      </c>
      <c r="P19" s="36">
        <v>7800</v>
      </c>
      <c r="Q19" s="36">
        <v>7800</v>
      </c>
      <c r="R19" s="36">
        <v>12000</v>
      </c>
      <c r="S19" s="36">
        <v>10000</v>
      </c>
      <c r="T19" s="64"/>
    </row>
    <row r="20" spans="1:20" ht="24.75" customHeight="1" x14ac:dyDescent="0.15">
      <c r="A20" s="47">
        <v>16</v>
      </c>
      <c r="B20" s="7" t="s">
        <v>12</v>
      </c>
      <c r="C20" s="8" t="s">
        <v>150</v>
      </c>
      <c r="D20" s="77">
        <v>6800</v>
      </c>
      <c r="E20" s="77">
        <v>6800</v>
      </c>
      <c r="F20" s="12">
        <v>7980</v>
      </c>
      <c r="G20" s="12">
        <v>7980</v>
      </c>
      <c r="H20" s="36">
        <v>8900</v>
      </c>
      <c r="I20" s="36">
        <v>8900</v>
      </c>
      <c r="J20" s="36">
        <v>8000</v>
      </c>
      <c r="K20" s="36">
        <v>8000</v>
      </c>
      <c r="L20" s="90">
        <v>7300</v>
      </c>
      <c r="M20" s="90">
        <v>7300</v>
      </c>
      <c r="N20" s="55">
        <v>7500</v>
      </c>
      <c r="O20" s="55">
        <v>7500</v>
      </c>
      <c r="P20" s="36">
        <v>7680</v>
      </c>
      <c r="Q20" s="36">
        <v>7680</v>
      </c>
      <c r="R20" s="36">
        <v>8000</v>
      </c>
      <c r="S20" s="36">
        <v>8000</v>
      </c>
      <c r="T20" s="64"/>
    </row>
    <row r="21" spans="1:20" ht="24.75" customHeight="1" x14ac:dyDescent="0.15">
      <c r="A21" s="47">
        <v>17</v>
      </c>
      <c r="B21" s="7" t="s">
        <v>74</v>
      </c>
      <c r="C21" s="8" t="s">
        <v>86</v>
      </c>
      <c r="D21" s="77"/>
      <c r="E21" s="77"/>
      <c r="F21" s="12">
        <v>15900</v>
      </c>
      <c r="G21" s="12">
        <v>15900</v>
      </c>
      <c r="H21" s="36">
        <v>11500</v>
      </c>
      <c r="I21" s="36">
        <v>11500</v>
      </c>
      <c r="J21" s="36">
        <v>18000</v>
      </c>
      <c r="K21" s="36">
        <v>15000</v>
      </c>
      <c r="L21" s="90">
        <v>7000</v>
      </c>
      <c r="M21" s="90">
        <v>7000</v>
      </c>
      <c r="N21" s="55">
        <v>8000</v>
      </c>
      <c r="O21" s="55">
        <v>6000</v>
      </c>
      <c r="P21" s="36">
        <v>7000</v>
      </c>
      <c r="Q21" s="36">
        <v>4600</v>
      </c>
      <c r="R21" s="36">
        <v>15900</v>
      </c>
      <c r="S21" s="36">
        <v>12000</v>
      </c>
      <c r="T21" s="64"/>
    </row>
    <row r="22" spans="1:20" ht="24.75" customHeight="1" x14ac:dyDescent="0.15">
      <c r="A22" s="47">
        <v>18</v>
      </c>
      <c r="B22" s="7" t="s">
        <v>75</v>
      </c>
      <c r="C22" s="8" t="s">
        <v>110</v>
      </c>
      <c r="D22" s="77"/>
      <c r="E22" s="77"/>
      <c r="F22" s="12">
        <v>4500</v>
      </c>
      <c r="G22" s="12">
        <v>4500</v>
      </c>
      <c r="H22" s="36">
        <v>5700</v>
      </c>
      <c r="I22" s="36">
        <v>5700</v>
      </c>
      <c r="J22" s="36">
        <v>5000</v>
      </c>
      <c r="K22" s="36">
        <v>5000</v>
      </c>
      <c r="L22" s="90">
        <v>3750</v>
      </c>
      <c r="M22" s="90">
        <v>3750</v>
      </c>
      <c r="N22" s="55">
        <v>3400</v>
      </c>
      <c r="O22" s="55">
        <v>4000</v>
      </c>
      <c r="P22" s="36">
        <v>4800</v>
      </c>
      <c r="Q22" s="36">
        <v>4800</v>
      </c>
      <c r="R22" s="36">
        <v>5000</v>
      </c>
      <c r="S22" s="36"/>
      <c r="T22" s="64"/>
    </row>
    <row r="23" spans="1:20" ht="24.75" customHeight="1" x14ac:dyDescent="0.15">
      <c r="A23" s="47">
        <v>19</v>
      </c>
      <c r="B23" s="7" t="s">
        <v>76</v>
      </c>
      <c r="C23" s="8" t="s">
        <v>112</v>
      </c>
      <c r="D23" s="77"/>
      <c r="E23" s="77"/>
      <c r="F23" s="12">
        <v>15000</v>
      </c>
      <c r="G23" s="12">
        <v>15000</v>
      </c>
      <c r="H23" s="36"/>
      <c r="I23" s="36"/>
      <c r="J23" s="36">
        <v>15000</v>
      </c>
      <c r="K23" s="36">
        <v>15000</v>
      </c>
      <c r="L23" s="90">
        <v>10000</v>
      </c>
      <c r="M23" s="90">
        <v>10000</v>
      </c>
      <c r="N23" s="55">
        <v>10000</v>
      </c>
      <c r="O23" s="55">
        <v>12000</v>
      </c>
      <c r="P23" s="36">
        <v>21000</v>
      </c>
      <c r="Q23" s="36">
        <v>21000</v>
      </c>
      <c r="R23" s="36">
        <v>17000</v>
      </c>
      <c r="S23" s="36">
        <v>19900</v>
      </c>
      <c r="T23" s="64"/>
    </row>
    <row r="24" spans="1:20" ht="24.75" customHeight="1" x14ac:dyDescent="0.15">
      <c r="A24" s="47">
        <v>20</v>
      </c>
      <c r="B24" s="7" t="s">
        <v>41</v>
      </c>
      <c r="C24" s="8" t="s">
        <v>3</v>
      </c>
      <c r="D24" s="77"/>
      <c r="E24" s="77"/>
      <c r="F24" s="12">
        <v>3980</v>
      </c>
      <c r="G24" s="12">
        <v>3980</v>
      </c>
      <c r="H24" s="36">
        <v>2850</v>
      </c>
      <c r="I24" s="36">
        <v>2850</v>
      </c>
      <c r="J24" s="36">
        <v>4000</v>
      </c>
      <c r="K24" s="36">
        <v>4000</v>
      </c>
      <c r="L24" s="90">
        <v>7500</v>
      </c>
      <c r="M24" s="90">
        <v>7500</v>
      </c>
      <c r="N24" s="55">
        <v>4000</v>
      </c>
      <c r="O24" s="55">
        <v>4000</v>
      </c>
      <c r="P24" s="36">
        <v>5000</v>
      </c>
      <c r="Q24" s="36">
        <v>4500</v>
      </c>
      <c r="R24" s="36">
        <v>3800</v>
      </c>
      <c r="S24" s="36">
        <v>4000</v>
      </c>
      <c r="T24" s="64"/>
    </row>
    <row r="25" spans="1:20" ht="24.75" customHeight="1" x14ac:dyDescent="0.15">
      <c r="A25" s="47">
        <v>21</v>
      </c>
      <c r="B25" s="7" t="s">
        <v>77</v>
      </c>
      <c r="C25" s="8" t="s">
        <v>171</v>
      </c>
      <c r="D25" s="77"/>
      <c r="E25" s="77"/>
      <c r="F25" s="12">
        <v>9900</v>
      </c>
      <c r="G25" s="12">
        <v>9900</v>
      </c>
      <c r="H25" s="36">
        <v>9900</v>
      </c>
      <c r="I25" s="36">
        <v>9900</v>
      </c>
      <c r="J25" s="36">
        <v>10000</v>
      </c>
      <c r="K25" s="36">
        <v>10000</v>
      </c>
      <c r="L25" s="90">
        <v>12800</v>
      </c>
      <c r="M25" s="90">
        <v>12800</v>
      </c>
      <c r="N25" s="55">
        <v>10800</v>
      </c>
      <c r="O25" s="55">
        <v>10800</v>
      </c>
      <c r="P25" s="36">
        <v>13800</v>
      </c>
      <c r="Q25" s="36">
        <v>13800</v>
      </c>
      <c r="R25" s="36">
        <v>6600</v>
      </c>
      <c r="S25" s="36">
        <v>11000</v>
      </c>
      <c r="T25" s="64"/>
    </row>
    <row r="26" spans="1:20" ht="24.75" customHeight="1" x14ac:dyDescent="0.15">
      <c r="A26" s="47">
        <v>22</v>
      </c>
      <c r="B26" s="7" t="s">
        <v>78</v>
      </c>
      <c r="C26" s="8" t="s">
        <v>90</v>
      </c>
      <c r="D26" s="77">
        <v>24300</v>
      </c>
      <c r="E26" s="77">
        <v>24300</v>
      </c>
      <c r="F26" s="12">
        <v>15900</v>
      </c>
      <c r="G26" s="12">
        <v>15900</v>
      </c>
      <c r="H26" s="36">
        <v>16000</v>
      </c>
      <c r="I26" s="36">
        <v>16000</v>
      </c>
      <c r="J26" s="36">
        <v>30000</v>
      </c>
      <c r="K26" s="36">
        <v>30000</v>
      </c>
      <c r="L26" s="90">
        <v>18000</v>
      </c>
      <c r="M26" s="90">
        <v>18000</v>
      </c>
      <c r="N26" s="55">
        <v>18000</v>
      </c>
      <c r="O26" s="55">
        <v>18000</v>
      </c>
      <c r="P26" s="36">
        <v>26500</v>
      </c>
      <c r="Q26" s="36">
        <v>23500</v>
      </c>
      <c r="R26" s="36">
        <v>29800</v>
      </c>
      <c r="S26" s="36">
        <v>29800</v>
      </c>
      <c r="T26" s="64"/>
    </row>
    <row r="27" spans="1:20" ht="24.75" customHeight="1" x14ac:dyDescent="0.15">
      <c r="A27" s="47">
        <v>23</v>
      </c>
      <c r="B27" s="7" t="s">
        <v>40</v>
      </c>
      <c r="C27" s="8" t="s">
        <v>9</v>
      </c>
      <c r="D27" s="77">
        <v>4900</v>
      </c>
      <c r="E27" s="77">
        <v>4900</v>
      </c>
      <c r="F27" s="12">
        <v>3980</v>
      </c>
      <c r="G27" s="12">
        <v>3980</v>
      </c>
      <c r="H27" s="36">
        <v>6400</v>
      </c>
      <c r="I27" s="36">
        <v>6400</v>
      </c>
      <c r="J27" s="36">
        <v>7000</v>
      </c>
      <c r="K27" s="36">
        <v>7000</v>
      </c>
      <c r="L27" s="90">
        <v>5500</v>
      </c>
      <c r="M27" s="90">
        <v>5500</v>
      </c>
      <c r="N27" s="55">
        <v>3980</v>
      </c>
      <c r="O27" s="55">
        <v>3980</v>
      </c>
      <c r="P27" s="36">
        <v>4420</v>
      </c>
      <c r="Q27" s="36">
        <v>4420</v>
      </c>
      <c r="R27" s="36">
        <v>4420</v>
      </c>
      <c r="S27" s="36">
        <v>4420</v>
      </c>
      <c r="T27" s="64"/>
    </row>
    <row r="28" spans="1:20" ht="24.75" customHeight="1" x14ac:dyDescent="0.15">
      <c r="A28" s="47">
        <v>24</v>
      </c>
      <c r="B28" s="7" t="s">
        <v>35</v>
      </c>
      <c r="C28" s="8" t="s">
        <v>159</v>
      </c>
      <c r="D28" s="77">
        <v>4200</v>
      </c>
      <c r="E28" s="77">
        <v>4200</v>
      </c>
      <c r="F28" s="12">
        <v>3980</v>
      </c>
      <c r="G28" s="12">
        <v>3980</v>
      </c>
      <c r="H28" s="36">
        <v>4600</v>
      </c>
      <c r="I28" s="36">
        <v>4600</v>
      </c>
      <c r="J28" s="36">
        <v>4400</v>
      </c>
      <c r="K28" s="36">
        <v>4400</v>
      </c>
      <c r="L28" s="90">
        <v>4300</v>
      </c>
      <c r="M28" s="90">
        <v>4300</v>
      </c>
      <c r="N28" s="55">
        <v>4350</v>
      </c>
      <c r="O28" s="55">
        <v>4350</v>
      </c>
      <c r="P28" s="36">
        <v>4150</v>
      </c>
      <c r="Q28" s="36">
        <v>4150</v>
      </c>
      <c r="R28" s="36">
        <v>4150</v>
      </c>
      <c r="S28" s="36">
        <v>4150</v>
      </c>
      <c r="T28" s="64"/>
    </row>
    <row r="29" spans="1:20" ht="24.75" customHeight="1" x14ac:dyDescent="0.15">
      <c r="A29" s="47">
        <v>25</v>
      </c>
      <c r="B29" s="7" t="s">
        <v>21</v>
      </c>
      <c r="C29" s="46" t="s">
        <v>160</v>
      </c>
      <c r="D29" s="77">
        <v>1250</v>
      </c>
      <c r="E29" s="77">
        <v>1250</v>
      </c>
      <c r="F29" s="12">
        <v>1280</v>
      </c>
      <c r="G29" s="12">
        <v>1280</v>
      </c>
      <c r="H29" s="36">
        <v>1250</v>
      </c>
      <c r="I29" s="36">
        <v>1250</v>
      </c>
      <c r="J29" s="36">
        <v>1600</v>
      </c>
      <c r="K29" s="36">
        <v>1600</v>
      </c>
      <c r="L29" s="90">
        <v>1250</v>
      </c>
      <c r="M29" s="90">
        <v>1250</v>
      </c>
      <c r="N29" s="55">
        <v>1250</v>
      </c>
      <c r="O29" s="55">
        <v>1250</v>
      </c>
      <c r="P29" s="36">
        <v>1250</v>
      </c>
      <c r="Q29" s="36">
        <v>1250</v>
      </c>
      <c r="R29" s="36">
        <v>1590</v>
      </c>
      <c r="S29" s="36">
        <v>1590</v>
      </c>
      <c r="T29" s="64"/>
    </row>
    <row r="30" spans="1:20" ht="24.75" customHeight="1" x14ac:dyDescent="0.15">
      <c r="A30" s="47">
        <v>26</v>
      </c>
      <c r="B30" s="7" t="s">
        <v>139</v>
      </c>
      <c r="C30" s="8" t="s">
        <v>98</v>
      </c>
      <c r="D30" s="77">
        <v>6150</v>
      </c>
      <c r="E30" s="77">
        <v>6150</v>
      </c>
      <c r="F30" s="12">
        <v>4850</v>
      </c>
      <c r="G30" s="12">
        <v>4850</v>
      </c>
      <c r="H30" s="36">
        <v>5150</v>
      </c>
      <c r="I30" s="36">
        <v>5150</v>
      </c>
      <c r="J30" s="36">
        <v>5000</v>
      </c>
      <c r="K30" s="36">
        <v>5000</v>
      </c>
      <c r="L30" s="90">
        <v>6000</v>
      </c>
      <c r="M30" s="90">
        <v>6000</v>
      </c>
      <c r="N30" s="55">
        <v>6000</v>
      </c>
      <c r="O30" s="55">
        <v>6000</v>
      </c>
      <c r="P30" s="36">
        <v>5230</v>
      </c>
      <c r="Q30" s="36">
        <v>5230</v>
      </c>
      <c r="R30" s="36">
        <v>5220</v>
      </c>
      <c r="S30" s="36">
        <v>5220</v>
      </c>
      <c r="T30" s="64"/>
    </row>
    <row r="31" spans="1:20" ht="24.75" customHeight="1" x14ac:dyDescent="0.15">
      <c r="A31" s="47">
        <v>27</v>
      </c>
      <c r="B31" s="7" t="s">
        <v>27</v>
      </c>
      <c r="C31" s="8" t="s">
        <v>59</v>
      </c>
      <c r="D31" s="77">
        <v>2500</v>
      </c>
      <c r="E31" s="77">
        <v>2500</v>
      </c>
      <c r="F31" s="12">
        <v>2580</v>
      </c>
      <c r="G31" s="12">
        <v>2580</v>
      </c>
      <c r="H31" s="36">
        <v>3100</v>
      </c>
      <c r="I31" s="36">
        <v>3100</v>
      </c>
      <c r="J31" s="36">
        <v>2500</v>
      </c>
      <c r="K31" s="36">
        <v>2500</v>
      </c>
      <c r="L31" s="90">
        <v>3500</v>
      </c>
      <c r="M31" s="90">
        <v>3500</v>
      </c>
      <c r="N31" s="55">
        <v>2850</v>
      </c>
      <c r="O31" s="55">
        <v>2850</v>
      </c>
      <c r="P31" s="36">
        <v>2300</v>
      </c>
      <c r="Q31" s="36">
        <v>2300</v>
      </c>
      <c r="R31" s="36">
        <v>2380</v>
      </c>
      <c r="S31" s="36">
        <v>2380</v>
      </c>
      <c r="T31" s="64"/>
    </row>
    <row r="32" spans="1:20" ht="24.75" customHeight="1" x14ac:dyDescent="0.15">
      <c r="A32" s="47">
        <v>28</v>
      </c>
      <c r="B32" s="7" t="s">
        <v>39</v>
      </c>
      <c r="C32" s="8" t="s">
        <v>4</v>
      </c>
      <c r="D32" s="77">
        <v>7900</v>
      </c>
      <c r="E32" s="77">
        <v>7900</v>
      </c>
      <c r="F32" s="12">
        <v>8650</v>
      </c>
      <c r="G32" s="12">
        <v>8650</v>
      </c>
      <c r="H32" s="36">
        <v>11000</v>
      </c>
      <c r="I32" s="36">
        <v>11000</v>
      </c>
      <c r="J32" s="36">
        <v>11000</v>
      </c>
      <c r="K32" s="36">
        <v>11000</v>
      </c>
      <c r="L32" s="90">
        <v>9800</v>
      </c>
      <c r="M32" s="90">
        <v>9800</v>
      </c>
      <c r="N32" s="55">
        <v>9900</v>
      </c>
      <c r="O32" s="55">
        <v>9900</v>
      </c>
      <c r="P32" s="36">
        <v>10800</v>
      </c>
      <c r="Q32" s="36">
        <v>10800</v>
      </c>
      <c r="R32" s="36">
        <v>10800</v>
      </c>
      <c r="S32" s="36">
        <v>10800</v>
      </c>
      <c r="T32" s="64"/>
    </row>
    <row r="33" spans="1:20" ht="24.75" customHeight="1" x14ac:dyDescent="0.15">
      <c r="A33" s="47">
        <v>29</v>
      </c>
      <c r="B33" s="7" t="s">
        <v>36</v>
      </c>
      <c r="C33" s="8" t="s">
        <v>55</v>
      </c>
      <c r="D33" s="77">
        <v>7500</v>
      </c>
      <c r="E33" s="77">
        <v>7500</v>
      </c>
      <c r="F33" s="12">
        <v>6480</v>
      </c>
      <c r="G33" s="12">
        <v>6480</v>
      </c>
      <c r="H33" s="36">
        <v>7950</v>
      </c>
      <c r="I33" s="36">
        <v>7950</v>
      </c>
      <c r="J33" s="36"/>
      <c r="K33" s="36"/>
      <c r="L33" s="90">
        <v>8500</v>
      </c>
      <c r="M33" s="90">
        <v>8500</v>
      </c>
      <c r="N33" s="55">
        <v>8200</v>
      </c>
      <c r="O33" s="55">
        <v>8200</v>
      </c>
      <c r="P33" s="36">
        <v>9780</v>
      </c>
      <c r="Q33" s="36">
        <v>6980</v>
      </c>
      <c r="R33" s="36">
        <v>9780</v>
      </c>
      <c r="S33" s="36">
        <v>9780</v>
      </c>
      <c r="T33" s="64"/>
    </row>
    <row r="34" spans="1:20" ht="24.75" customHeight="1" x14ac:dyDescent="0.15">
      <c r="A34" s="47">
        <v>30</v>
      </c>
      <c r="B34" s="7" t="s">
        <v>65</v>
      </c>
      <c r="C34" s="46" t="s">
        <v>130</v>
      </c>
      <c r="D34" s="77">
        <v>19800</v>
      </c>
      <c r="E34" s="77">
        <v>19800</v>
      </c>
      <c r="F34" s="12">
        <v>20800</v>
      </c>
      <c r="G34" s="12">
        <v>20800</v>
      </c>
      <c r="H34" s="36">
        <v>25000</v>
      </c>
      <c r="I34" s="36">
        <v>25000</v>
      </c>
      <c r="J34" s="36"/>
      <c r="K34" s="36"/>
      <c r="L34" s="90">
        <v>22000</v>
      </c>
      <c r="M34" s="90">
        <v>22000</v>
      </c>
      <c r="N34" s="55">
        <v>26700</v>
      </c>
      <c r="O34" s="55">
        <v>23600</v>
      </c>
      <c r="P34" s="36">
        <v>19710</v>
      </c>
      <c r="Q34" s="36">
        <v>19710</v>
      </c>
      <c r="R34" s="36">
        <v>19670</v>
      </c>
      <c r="S34" s="36">
        <v>19670</v>
      </c>
      <c r="T34" s="64"/>
    </row>
    <row r="35" spans="1:20" ht="24.75" customHeight="1" x14ac:dyDescent="0.15">
      <c r="A35" s="47">
        <v>31</v>
      </c>
      <c r="B35" s="7" t="s">
        <v>24</v>
      </c>
      <c r="C35" s="8" t="s">
        <v>116</v>
      </c>
      <c r="D35" s="77">
        <v>1200</v>
      </c>
      <c r="E35" s="77">
        <v>1200</v>
      </c>
      <c r="F35" s="12">
        <v>950</v>
      </c>
      <c r="G35" s="12">
        <v>950</v>
      </c>
      <c r="H35" s="36">
        <v>1200</v>
      </c>
      <c r="I35" s="36">
        <v>1200</v>
      </c>
      <c r="J35" s="36"/>
      <c r="K35" s="36"/>
      <c r="L35" s="90">
        <v>1200</v>
      </c>
      <c r="M35" s="90">
        <v>1200</v>
      </c>
      <c r="N35" s="55">
        <v>1200</v>
      </c>
      <c r="O35" s="55">
        <v>1200</v>
      </c>
      <c r="P35" s="36">
        <v>1080</v>
      </c>
      <c r="Q35" s="36">
        <v>1080</v>
      </c>
      <c r="R35" s="36">
        <v>1060</v>
      </c>
      <c r="S35" s="36">
        <v>1060</v>
      </c>
      <c r="T35" s="64"/>
    </row>
    <row r="36" spans="1:20" ht="24.75" customHeight="1" x14ac:dyDescent="0.15">
      <c r="A36" s="47">
        <v>32</v>
      </c>
      <c r="B36" s="7" t="s">
        <v>37</v>
      </c>
      <c r="C36" s="8" t="s">
        <v>117</v>
      </c>
      <c r="D36" s="77">
        <v>1440</v>
      </c>
      <c r="E36" s="77">
        <v>1440</v>
      </c>
      <c r="F36" s="12">
        <v>1490</v>
      </c>
      <c r="G36" s="12">
        <v>1490</v>
      </c>
      <c r="H36" s="36">
        <v>1500</v>
      </c>
      <c r="I36" s="36">
        <v>1500</v>
      </c>
      <c r="J36" s="36"/>
      <c r="K36" s="36"/>
      <c r="L36" s="90">
        <v>1500</v>
      </c>
      <c r="M36" s="90">
        <v>1500</v>
      </c>
      <c r="N36" s="55">
        <v>1700</v>
      </c>
      <c r="O36" s="55">
        <v>1700</v>
      </c>
      <c r="P36" s="36">
        <v>1340</v>
      </c>
      <c r="Q36" s="36">
        <v>1340</v>
      </c>
      <c r="R36" s="36">
        <v>1340</v>
      </c>
      <c r="S36" s="36">
        <v>1340</v>
      </c>
      <c r="T36" s="64"/>
    </row>
    <row r="37" spans="1:20" ht="24.75" customHeight="1" x14ac:dyDescent="0.15">
      <c r="A37" s="47">
        <v>33</v>
      </c>
      <c r="B37" s="7" t="s">
        <v>26</v>
      </c>
      <c r="C37" s="8" t="s">
        <v>129</v>
      </c>
      <c r="D37" s="77">
        <v>1800</v>
      </c>
      <c r="E37" s="77">
        <v>1800</v>
      </c>
      <c r="F37" s="12">
        <v>1680</v>
      </c>
      <c r="G37" s="12">
        <v>1680</v>
      </c>
      <c r="H37" s="36">
        <v>1850</v>
      </c>
      <c r="I37" s="36">
        <v>1850</v>
      </c>
      <c r="J37" s="36"/>
      <c r="K37" s="36"/>
      <c r="L37" s="90">
        <v>1900</v>
      </c>
      <c r="M37" s="90">
        <v>1900</v>
      </c>
      <c r="N37" s="55">
        <v>1950</v>
      </c>
      <c r="O37" s="55">
        <v>1950</v>
      </c>
      <c r="P37" s="36">
        <v>1720</v>
      </c>
      <c r="Q37" s="36">
        <v>2080</v>
      </c>
      <c r="R37" s="36">
        <v>1730</v>
      </c>
      <c r="S37" s="36">
        <v>1730</v>
      </c>
      <c r="T37" s="64"/>
    </row>
    <row r="38" spans="1:20" ht="24.75" customHeight="1" x14ac:dyDescent="0.15">
      <c r="A38" s="47">
        <v>34</v>
      </c>
      <c r="B38" s="7" t="s">
        <v>33</v>
      </c>
      <c r="C38" s="8" t="s">
        <v>5</v>
      </c>
      <c r="D38" s="77">
        <v>2200</v>
      </c>
      <c r="E38" s="77">
        <v>2200</v>
      </c>
      <c r="F38" s="12">
        <v>1680</v>
      </c>
      <c r="G38" s="12">
        <v>1680</v>
      </c>
      <c r="H38" s="36">
        <v>2400</v>
      </c>
      <c r="I38" s="36">
        <v>2400</v>
      </c>
      <c r="J38" s="36"/>
      <c r="K38" s="36"/>
      <c r="L38" s="90">
        <v>2400</v>
      </c>
      <c r="M38" s="90">
        <v>2400</v>
      </c>
      <c r="N38" s="55">
        <v>1750</v>
      </c>
      <c r="O38" s="55">
        <v>1750</v>
      </c>
      <c r="P38" s="36">
        <v>1750</v>
      </c>
      <c r="Q38" s="36">
        <v>1750</v>
      </c>
      <c r="R38" s="36">
        <v>2150</v>
      </c>
      <c r="S38" s="36">
        <v>2150</v>
      </c>
      <c r="T38" s="64"/>
    </row>
    <row r="39" spans="1:20" ht="24.75" customHeight="1" thickBot="1" x14ac:dyDescent="0.2">
      <c r="A39" s="48">
        <v>35</v>
      </c>
      <c r="B39" s="49" t="s">
        <v>34</v>
      </c>
      <c r="C39" s="50" t="s">
        <v>7</v>
      </c>
      <c r="D39" s="78">
        <v>1750</v>
      </c>
      <c r="E39" s="78">
        <v>1750</v>
      </c>
      <c r="F39" s="51">
        <v>1600</v>
      </c>
      <c r="G39" s="51">
        <v>1600</v>
      </c>
      <c r="H39" s="52">
        <v>1800</v>
      </c>
      <c r="I39" s="52">
        <v>1800</v>
      </c>
      <c r="J39" s="52"/>
      <c r="K39" s="52"/>
      <c r="L39" s="91">
        <v>1900</v>
      </c>
      <c r="M39" s="91">
        <v>1900</v>
      </c>
      <c r="N39" s="52">
        <v>1800</v>
      </c>
      <c r="O39" s="52">
        <v>1800</v>
      </c>
      <c r="P39" s="52">
        <v>1900</v>
      </c>
      <c r="Q39" s="52">
        <v>1900</v>
      </c>
      <c r="R39" s="52">
        <v>1880</v>
      </c>
      <c r="S39" s="52">
        <v>1880</v>
      </c>
      <c r="T39" s="65"/>
    </row>
    <row r="40" spans="1:20" x14ac:dyDescent="0.15">
      <c r="A40" s="2"/>
      <c r="B40" s="2"/>
    </row>
    <row r="41" spans="1:20" x14ac:dyDescent="0.15">
      <c r="A41" s="2"/>
      <c r="B41" s="2"/>
    </row>
    <row r="42" spans="1:20" x14ac:dyDescent="0.15">
      <c r="A42" s="2"/>
      <c r="B42" s="2"/>
    </row>
    <row r="43" spans="1:20" x14ac:dyDescent="0.15">
      <c r="A43" s="2"/>
      <c r="B43" s="2"/>
    </row>
    <row r="44" spans="1:20" x14ac:dyDescent="0.15">
      <c r="A44" s="2"/>
      <c r="B44" s="2"/>
    </row>
    <row r="45" spans="1:20" x14ac:dyDescent="0.15">
      <c r="A45" s="2"/>
      <c r="B45" s="2"/>
    </row>
    <row r="46" spans="1:20" x14ac:dyDescent="0.15">
      <c r="A46" s="2"/>
      <c r="B46" s="2"/>
    </row>
    <row r="47" spans="1:20" x14ac:dyDescent="0.15">
      <c r="A47" s="2"/>
      <c r="B47" s="2"/>
    </row>
    <row r="48" spans="1:20" x14ac:dyDescent="0.15">
      <c r="A48" s="2"/>
      <c r="B48" s="2"/>
    </row>
    <row r="49" spans="1:15" x14ac:dyDescent="0.15">
      <c r="A49" s="2"/>
      <c r="B49" s="2"/>
    </row>
    <row r="50" spans="1:15" s="16" customFormat="1" ht="13.5" x14ac:dyDescent="0.15">
      <c r="A50" s="2"/>
      <c r="B50" s="2"/>
      <c r="D50" s="79"/>
      <c r="E50" s="79"/>
      <c r="F50" s="17"/>
      <c r="G50" s="17"/>
      <c r="L50" s="89"/>
      <c r="M50" s="89"/>
      <c r="N50" s="89"/>
      <c r="O50" s="17"/>
    </row>
    <row r="51" spans="1:15" s="16" customFormat="1" ht="13.5" x14ac:dyDescent="0.15">
      <c r="A51" s="2"/>
      <c r="B51" s="2"/>
      <c r="D51" s="79"/>
      <c r="E51" s="79"/>
      <c r="F51" s="17"/>
      <c r="G51" s="17"/>
      <c r="L51" s="89"/>
      <c r="M51" s="89"/>
      <c r="N51" s="89"/>
      <c r="O51" s="17"/>
    </row>
    <row r="52" spans="1:15" s="16" customFormat="1" ht="13.5" x14ac:dyDescent="0.15">
      <c r="A52" s="2"/>
      <c r="B52" s="2"/>
      <c r="D52" s="79"/>
      <c r="E52" s="79"/>
      <c r="F52" s="17"/>
      <c r="G52" s="17"/>
      <c r="L52" s="89"/>
      <c r="M52" s="89"/>
      <c r="N52" s="89"/>
      <c r="O52" s="17"/>
    </row>
    <row r="53" spans="1:15" s="16" customFormat="1" ht="13.5" x14ac:dyDescent="0.15">
      <c r="A53" s="2"/>
      <c r="B53" s="2"/>
      <c r="D53" s="79"/>
      <c r="E53" s="79"/>
      <c r="F53" s="17"/>
      <c r="G53" s="17"/>
      <c r="L53" s="89"/>
      <c r="M53" s="89"/>
      <c r="N53" s="89"/>
      <c r="O53" s="17"/>
    </row>
    <row r="54" spans="1:15" s="16" customFormat="1" ht="13.5" x14ac:dyDescent="0.15">
      <c r="A54" s="2"/>
      <c r="B54" s="2"/>
      <c r="D54" s="79"/>
      <c r="E54" s="79"/>
      <c r="F54" s="17"/>
      <c r="G54" s="17"/>
      <c r="L54" s="89"/>
      <c r="M54" s="89"/>
      <c r="N54" s="89"/>
      <c r="O54" s="17"/>
    </row>
    <row r="55" spans="1:15" s="16" customFormat="1" ht="13.5" x14ac:dyDescent="0.15">
      <c r="A55" s="2"/>
      <c r="B55" s="2"/>
      <c r="D55" s="79"/>
      <c r="E55" s="79"/>
      <c r="F55" s="17"/>
      <c r="G55" s="17"/>
      <c r="L55" s="89"/>
      <c r="M55" s="89"/>
      <c r="N55" s="89"/>
      <c r="O55" s="17"/>
    </row>
    <row r="56" spans="1:15" s="16" customFormat="1" ht="13.5" x14ac:dyDescent="0.15">
      <c r="A56" s="2"/>
      <c r="B56" s="2"/>
      <c r="D56" s="79"/>
      <c r="E56" s="79"/>
      <c r="F56" s="17"/>
      <c r="G56" s="17"/>
      <c r="L56" s="89"/>
      <c r="M56" s="89"/>
      <c r="N56" s="89"/>
      <c r="O56" s="17"/>
    </row>
    <row r="57" spans="1:15" s="16" customFormat="1" ht="13.5" x14ac:dyDescent="0.15">
      <c r="A57" s="2"/>
      <c r="B57" s="2"/>
      <c r="D57" s="79"/>
      <c r="E57" s="79"/>
      <c r="F57" s="17"/>
      <c r="G57" s="17"/>
      <c r="L57" s="89"/>
      <c r="M57" s="89"/>
      <c r="N57" s="89"/>
      <c r="O57" s="17"/>
    </row>
    <row r="58" spans="1:15" s="16" customFormat="1" ht="13.5" x14ac:dyDescent="0.15">
      <c r="A58" s="2"/>
      <c r="B58" s="2"/>
      <c r="D58" s="79"/>
      <c r="E58" s="79"/>
      <c r="F58" s="17"/>
      <c r="G58" s="17"/>
      <c r="L58" s="89"/>
      <c r="M58" s="89"/>
      <c r="N58" s="89"/>
      <c r="O58" s="17"/>
    </row>
    <row r="59" spans="1:15" s="16" customFormat="1" ht="13.5" x14ac:dyDescent="0.15">
      <c r="A59" s="2"/>
      <c r="B59" s="2"/>
      <c r="D59" s="79"/>
      <c r="E59" s="79"/>
      <c r="F59" s="17"/>
      <c r="G59" s="17"/>
      <c r="L59" s="89"/>
      <c r="M59" s="89"/>
      <c r="N59" s="89"/>
      <c r="O59" s="17"/>
    </row>
    <row r="60" spans="1:15" s="16" customFormat="1" ht="13.5" x14ac:dyDescent="0.15">
      <c r="A60" s="2"/>
      <c r="B60" s="2"/>
      <c r="D60" s="79"/>
      <c r="E60" s="79"/>
      <c r="F60" s="17"/>
      <c r="G60" s="17"/>
      <c r="L60" s="89"/>
      <c r="M60" s="89"/>
      <c r="N60" s="89"/>
      <c r="O60" s="17"/>
    </row>
    <row r="61" spans="1:15" s="16" customFormat="1" ht="13.5" x14ac:dyDescent="0.15">
      <c r="A61" s="2"/>
      <c r="B61" s="2"/>
      <c r="D61" s="79"/>
      <c r="E61" s="79"/>
      <c r="F61" s="17"/>
      <c r="G61" s="17"/>
      <c r="L61" s="89"/>
      <c r="M61" s="89"/>
      <c r="N61" s="89"/>
      <c r="O61" s="17"/>
    </row>
    <row r="62" spans="1:15" s="16" customFormat="1" ht="13.5" x14ac:dyDescent="0.15">
      <c r="A62" s="2"/>
      <c r="B62" s="2"/>
      <c r="D62" s="79"/>
      <c r="E62" s="79"/>
      <c r="F62" s="17"/>
      <c r="G62" s="17"/>
      <c r="L62" s="89"/>
      <c r="M62" s="89"/>
      <c r="N62" s="89"/>
      <c r="O62" s="17"/>
    </row>
    <row r="63" spans="1:15" s="16" customFormat="1" ht="13.5" x14ac:dyDescent="0.15">
      <c r="A63" s="2"/>
      <c r="B63" s="2"/>
      <c r="D63" s="79"/>
      <c r="E63" s="79"/>
      <c r="F63" s="17"/>
      <c r="G63" s="17"/>
      <c r="L63" s="89"/>
      <c r="M63" s="89"/>
      <c r="N63" s="89"/>
      <c r="O63" s="17"/>
    </row>
  </sheetData>
  <mergeCells count="12">
    <mergeCell ref="T3:T4"/>
    <mergeCell ref="A3:A4"/>
    <mergeCell ref="B3:B4"/>
    <mergeCell ref="C3:C4"/>
    <mergeCell ref="D3:E3"/>
    <mergeCell ref="F3:G3"/>
    <mergeCell ref="H3:I3"/>
    <mergeCell ref="J3:K3"/>
    <mergeCell ref="L3:M3"/>
    <mergeCell ref="N3:O3"/>
    <mergeCell ref="P3:Q3"/>
    <mergeCell ref="R3:S3"/>
  </mergeCells>
  <phoneticPr fontId="29" type="noConversion"/>
  <pageMargins left="0.23622047244094491" right="0.19685039370078741" top="0.59055118110236227" bottom="0.39370078740157483" header="0.59055118110236227" footer="0.59055118110236227"/>
  <pageSetup paperSize="9" scale="6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총괄</vt:lpstr>
      <vt:lpstr>대형마트</vt:lpstr>
      <vt:lpstr>샘고을시장</vt:lpstr>
      <vt:lpstr>2월</vt:lpstr>
      <vt:lpstr>'2월'!Print_Area</vt:lpstr>
      <vt:lpstr>총괄!Print_Area</vt:lpstr>
      <vt:lpstr>'2월'!Print_Titles</vt:lpstr>
      <vt:lpstr>대형마트!Print_Titles</vt:lpstr>
      <vt:lpstr>샘고을시장!Print_Titles</vt:lpstr>
      <vt:lpstr>총괄!Print_Titles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55</cp:revision>
  <cp:lastPrinted>2026-01-28T08:31:03Z</cp:lastPrinted>
  <dcterms:created xsi:type="dcterms:W3CDTF">2012-12-06T05:43:07Z</dcterms:created>
  <dcterms:modified xsi:type="dcterms:W3CDTF">2026-02-25T08:51:15Z</dcterms:modified>
</cp:coreProperties>
</file>