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\예산\"/>
    </mc:Choice>
  </mc:AlternateContent>
  <bookViews>
    <workbookView xWindow="0" yWindow="0" windowWidth="28800" windowHeight="12270" tabRatio="903" activeTab="3"/>
  </bookViews>
  <sheets>
    <sheet name="표지" sheetId="7" r:id="rId1"/>
    <sheet name="세입세출총괄" sheetId="150" r:id="rId2"/>
    <sheet name="세입명세서" sheetId="151" r:id="rId3"/>
    <sheet name="세출명세서" sheetId="154" r:id="rId4"/>
    <sheet name="직원보수일람표" sheetId="155" state="hidden" r:id="rId5"/>
  </sheets>
  <definedNames>
    <definedName name="_xlnm.Print_Area" localSheetId="2">세입명세서!$A$1:$N$10</definedName>
    <definedName name="_xlnm.Print_Area" localSheetId="3">세출명세서!$A$1:$F$27</definedName>
  </definedNames>
  <calcPr calcId="162913"/>
</workbook>
</file>

<file path=xl/calcChain.xml><?xml version="1.0" encoding="utf-8"?>
<calcChain xmlns="http://schemas.openxmlformats.org/spreadsheetml/2006/main">
  <c r="D5" i="154" l="1"/>
  <c r="D6" i="154"/>
  <c r="E22" i="154"/>
  <c r="F26" i="154"/>
  <c r="D15" i="154"/>
  <c r="F21" i="154"/>
  <c r="F19" i="154"/>
  <c r="F18" i="154"/>
  <c r="F17" i="154"/>
  <c r="F14" i="154"/>
  <c r="F13" i="154"/>
  <c r="E12" i="154"/>
  <c r="F11" i="154"/>
  <c r="F10" i="154"/>
  <c r="F9" i="154"/>
  <c r="F8" i="154"/>
  <c r="E6" i="151"/>
  <c r="E20" i="154" l="1"/>
  <c r="E7" i="151" l="1"/>
  <c r="F16" i="154" l="1"/>
  <c r="D12" i="154"/>
  <c r="F12" i="154" s="1"/>
  <c r="D7" i="154"/>
  <c r="E15" i="154" l="1"/>
  <c r="E6" i="154" s="1"/>
  <c r="E7" i="154"/>
  <c r="F7" i="154" s="1"/>
  <c r="F15" i="154"/>
  <c r="E10" i="150"/>
  <c r="F10" i="150" s="1"/>
  <c r="D8" i="150"/>
  <c r="C8" i="150"/>
  <c r="J8" i="150"/>
  <c r="I8" i="150"/>
  <c r="F6" i="154" l="1"/>
  <c r="E5" i="154"/>
  <c r="F5" i="154" s="1"/>
  <c r="D22" i="154"/>
  <c r="K9" i="150" l="1"/>
  <c r="L9" i="150" s="1"/>
  <c r="K10" i="150"/>
  <c r="K11" i="150"/>
  <c r="L11" i="150" s="1"/>
  <c r="K12" i="150"/>
  <c r="G7" i="155" l="1"/>
  <c r="G8" i="155"/>
  <c r="G9" i="155"/>
  <c r="G10" i="155"/>
  <c r="G11" i="155"/>
  <c r="G6" i="155"/>
  <c r="D12" i="155"/>
  <c r="E12" i="155"/>
  <c r="F12" i="155"/>
  <c r="C12" i="155"/>
  <c r="G12" i="155" l="1"/>
  <c r="F10" i="151"/>
  <c r="D7" i="151"/>
  <c r="F7" i="151" s="1"/>
  <c r="L10" i="150"/>
  <c r="L12" i="150"/>
  <c r="F22" i="154" l="1"/>
  <c r="K8" i="150" l="1"/>
  <c r="E8" i="150"/>
  <c r="E9" i="150"/>
  <c r="F9" i="151"/>
  <c r="F8" i="151"/>
  <c r="L8" i="150" l="1"/>
  <c r="F6" i="151"/>
</calcChain>
</file>

<file path=xl/sharedStrings.xml><?xml version="1.0" encoding="utf-8"?>
<sst xmlns="http://schemas.openxmlformats.org/spreadsheetml/2006/main" count="111" uniqueCount="104">
  <si>
    <t>급여</t>
    <phoneticPr fontId="6" type="noConversion"/>
  </si>
  <si>
    <t>공공요금</t>
    <phoneticPr fontId="6" type="noConversion"/>
  </si>
  <si>
    <t>세 입</t>
    <phoneticPr fontId="15" type="noConversion"/>
  </si>
  <si>
    <t>관</t>
    <phoneticPr fontId="15" type="noConversion"/>
  </si>
  <si>
    <t>항</t>
    <phoneticPr fontId="15" type="noConversion"/>
  </si>
  <si>
    <t>목</t>
    <phoneticPr fontId="15" type="noConversion"/>
  </si>
  <si>
    <t>증감(B)-(A)</t>
    <phoneticPr fontId="15" type="noConversion"/>
  </si>
  <si>
    <t>금액</t>
    <phoneticPr fontId="15" type="noConversion"/>
  </si>
  <si>
    <t xml:space="preserve"> 산 출 내 역</t>
    <phoneticPr fontId="15" type="noConversion"/>
  </si>
  <si>
    <t>소계</t>
    <phoneticPr fontId="6" type="noConversion"/>
  </si>
  <si>
    <t>보조금수입</t>
    <phoneticPr fontId="6" type="noConversion"/>
  </si>
  <si>
    <t>급여</t>
    <phoneticPr fontId="6" type="noConversion"/>
  </si>
  <si>
    <t>퇴직적립금</t>
    <phoneticPr fontId="15" type="noConversion"/>
  </si>
  <si>
    <t>직책</t>
    <phoneticPr fontId="6" type="noConversion"/>
  </si>
  <si>
    <t>보수 총액</t>
    <phoneticPr fontId="6" type="noConversion"/>
  </si>
  <si>
    <t>산출내역</t>
    <phoneticPr fontId="6" type="noConversion"/>
  </si>
  <si>
    <t>여비</t>
  </si>
  <si>
    <t>기타운영비</t>
  </si>
  <si>
    <t>(단위:원)</t>
    <phoneticPr fontId="6" type="noConversion"/>
  </si>
  <si>
    <t>(단위 : 원)</t>
    <phoneticPr fontId="15" type="noConversion"/>
  </si>
  <si>
    <t>계 정 과 목</t>
  </si>
  <si>
    <t>증감</t>
  </si>
  <si>
    <t>관</t>
  </si>
  <si>
    <t>항</t>
  </si>
  <si>
    <t>목</t>
  </si>
  <si>
    <t>업무추진비</t>
  </si>
  <si>
    <t>기관운영비</t>
  </si>
  <si>
    <t>사무비</t>
  </si>
  <si>
    <t>회의비</t>
  </si>
  <si>
    <t>제세공과금</t>
  </si>
  <si>
    <t>소장</t>
    <phoneticPr fontId="15" type="noConversion"/>
  </si>
  <si>
    <t>상담원1</t>
    <phoneticPr fontId="15" type="noConversion"/>
  </si>
  <si>
    <t>(단위: 원)</t>
    <phoneticPr fontId="15" type="noConversion"/>
  </si>
  <si>
    <t>[1] 세입세출 총괄</t>
    <phoneticPr fontId="15" type="noConversion"/>
  </si>
  <si>
    <t>(단위: 원)</t>
    <phoneticPr fontId="15" type="noConversion"/>
  </si>
  <si>
    <t>세 입</t>
    <phoneticPr fontId="15" type="noConversion"/>
  </si>
  <si>
    <t>세 출</t>
    <phoneticPr fontId="15" type="noConversion"/>
  </si>
  <si>
    <t>관</t>
    <phoneticPr fontId="15" type="noConversion"/>
  </si>
  <si>
    <t>항</t>
    <phoneticPr fontId="15" type="noConversion"/>
  </si>
  <si>
    <t>증감(B)-(A)</t>
    <phoneticPr fontId="15" type="noConversion"/>
  </si>
  <si>
    <t>관</t>
    <phoneticPr fontId="15" type="noConversion"/>
  </si>
  <si>
    <t>항</t>
    <phoneticPr fontId="15" type="noConversion"/>
  </si>
  <si>
    <t>금액</t>
    <phoneticPr fontId="15" type="noConversion"/>
  </si>
  <si>
    <t>보조금수입</t>
    <phoneticPr fontId="6" type="noConversion"/>
  </si>
  <si>
    <t>사무비</t>
    <phoneticPr fontId="6" type="noConversion"/>
  </si>
  <si>
    <t>인건비</t>
    <phoneticPr fontId="6" type="noConversion"/>
  </si>
  <si>
    <t>정읍가정상담센터 부설 가정폭력상담소</t>
    <phoneticPr fontId="6" type="noConversion"/>
  </si>
  <si>
    <t>2022년 직원보수 일람표</t>
    <phoneticPr fontId="6" type="noConversion"/>
  </si>
  <si>
    <t>상담원2</t>
    <phoneticPr fontId="6" type="noConversion"/>
  </si>
  <si>
    <t>상담원3</t>
    <phoneticPr fontId="15" type="noConversion"/>
  </si>
  <si>
    <t>실장</t>
    <phoneticPr fontId="15" type="noConversion"/>
  </si>
  <si>
    <t>상담원4</t>
    <phoneticPr fontId="6" type="noConversion"/>
  </si>
  <si>
    <t>1,915,000*11개월=21,065,000</t>
    <phoneticPr fontId="15" type="noConversion"/>
  </si>
  <si>
    <t>도 보조금</t>
    <phoneticPr fontId="6" type="noConversion"/>
  </si>
  <si>
    <t>시 보조금</t>
    <phoneticPr fontId="6" type="noConversion"/>
  </si>
  <si>
    <t>국고 보조금</t>
    <phoneticPr fontId="6" type="noConversion"/>
  </si>
  <si>
    <t>인건비</t>
    <phoneticPr fontId="6" type="noConversion"/>
  </si>
  <si>
    <t>차량비</t>
    <phoneticPr fontId="6" type="noConversion"/>
  </si>
  <si>
    <t>154,350*12개월=1,852,200</t>
    <phoneticPr fontId="6" type="noConversion"/>
  </si>
  <si>
    <t>1,915,000*4개월=7,660,000
1,945,000*8개월=15,560,000</t>
    <phoneticPr fontId="6" type="noConversion"/>
  </si>
  <si>
    <t>1,945,000×12개월=23,340,000원</t>
    <phoneticPr fontId="6" type="noConversion"/>
  </si>
  <si>
    <t>2,258,000*1개월=2,258,000
2,332,000*11개월=25,652,000</t>
    <phoneticPr fontId="6" type="noConversion"/>
  </si>
  <si>
    <t>3,179,000원×12개월=38,148,000원</t>
    <phoneticPr fontId="6" type="noConversion"/>
  </si>
  <si>
    <t>퇴직금 및 
퇴직적립금</t>
    <phoneticPr fontId="6" type="noConversion"/>
  </si>
  <si>
    <t>수용비 및 
수수료</t>
    <phoneticPr fontId="6" type="noConversion"/>
  </si>
  <si>
    <t>사회보험
부담금</t>
    <phoneticPr fontId="6" type="noConversion"/>
  </si>
  <si>
    <t>사회보험기관부담</t>
    <phoneticPr fontId="6" type="noConversion"/>
  </si>
  <si>
    <t>종사자수당</t>
    <phoneticPr fontId="6" type="noConversion"/>
  </si>
  <si>
    <t>정읍가정상담센터 부설 가정폭력상담소</t>
    <phoneticPr fontId="15" type="noConversion"/>
  </si>
  <si>
    <t>비율(%)</t>
    <phoneticPr fontId="6" type="noConversion"/>
  </si>
  <si>
    <t>세입합계</t>
    <phoneticPr fontId="15" type="noConversion"/>
  </si>
  <si>
    <t>세출합계</t>
    <phoneticPr fontId="15" type="noConversion"/>
  </si>
  <si>
    <t>업무추진비</t>
    <phoneticPr fontId="6" type="noConversion"/>
  </si>
  <si>
    <t>운영비</t>
    <phoneticPr fontId="6" type="noConversion"/>
  </si>
  <si>
    <t>사업비</t>
    <phoneticPr fontId="6" type="noConversion"/>
  </si>
  <si>
    <t>사업비</t>
    <phoneticPr fontId="6" type="noConversion"/>
  </si>
  <si>
    <t>보조금수입</t>
    <phoneticPr fontId="6" type="noConversion"/>
  </si>
  <si>
    <t>세입총계</t>
    <phoneticPr fontId="15" type="noConversion"/>
  </si>
  <si>
    <t xml:space="preserve">                                                세입예산 산출내역서</t>
    <phoneticPr fontId="6" type="noConversion"/>
  </si>
  <si>
    <t xml:space="preserve"> 세출예산 산출내역서</t>
    <phoneticPr fontId="6" type="noConversion"/>
  </si>
  <si>
    <t>세출 계</t>
    <phoneticPr fontId="6" type="noConversion"/>
  </si>
  <si>
    <t>사무비 소계</t>
    <phoneticPr fontId="6" type="noConversion"/>
  </si>
  <si>
    <t>인건비 소계</t>
    <phoneticPr fontId="6" type="noConversion"/>
  </si>
  <si>
    <t>업무추진비 소계</t>
    <phoneticPr fontId="6" type="noConversion"/>
  </si>
  <si>
    <t>사업비 소계</t>
    <phoneticPr fontId="6" type="noConversion"/>
  </si>
  <si>
    <t>임차료지원</t>
    <phoneticPr fontId="6" type="noConversion"/>
  </si>
  <si>
    <t>운영비</t>
    <phoneticPr fontId="6" type="noConversion"/>
  </si>
  <si>
    <t>운영비 소계</t>
    <phoneticPr fontId="6" type="noConversion"/>
  </si>
  <si>
    <t>명절휴가비</t>
    <phoneticPr fontId="6" type="noConversion"/>
  </si>
  <si>
    <t>사무비</t>
    <phoneticPr fontId="6" type="noConversion"/>
  </si>
  <si>
    <t>사업비</t>
    <phoneticPr fontId="6" type="noConversion"/>
  </si>
  <si>
    <t>시간외수당</t>
    <phoneticPr fontId="6" type="noConversion"/>
  </si>
  <si>
    <t>사업비</t>
    <phoneticPr fontId="6" type="noConversion"/>
  </si>
  <si>
    <t>폭력예방    인식개선</t>
    <phoneticPr fontId="6" type="noConversion"/>
  </si>
  <si>
    <t>2026년도 세입세출 예산서</t>
    <phoneticPr fontId="6" type="noConversion"/>
  </si>
  <si>
    <t>2025년
예산(A)</t>
    <phoneticPr fontId="15" type="noConversion"/>
  </si>
  <si>
    <t>2026년도 세입 세출예산 총괄표</t>
    <phoneticPr fontId="15" type="noConversion"/>
  </si>
  <si>
    <t>2026년
예산(B)</t>
    <phoneticPr fontId="15" type="noConversion"/>
  </si>
  <si>
    <t>2025년예산</t>
    <phoneticPr fontId="6" type="noConversion"/>
  </si>
  <si>
    <t>2026년도 예산</t>
    <phoneticPr fontId="6" type="noConversion"/>
  </si>
  <si>
    <t>* 상담소 운영비 : 82,650,000원</t>
    <phoneticPr fontId="6" type="noConversion"/>
  </si>
  <si>
    <t>*상담소 운영비:45,347,000원
*명절휴가비:480,000원</t>
    <phoneticPr fontId="6" type="noConversion"/>
  </si>
  <si>
    <t>자아성장</t>
    <phoneticPr fontId="6" type="noConversion"/>
  </si>
  <si>
    <t>*상담소 임차료:3,600,000원
*폭력예방인식개선:3,400,000원
*명절휴가비:1,120,000원                             * 자아성장 : 2,464,000원
*상담소 운영비 : 50,708,000원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</si>
</sst>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#,##0,"/>
    <numFmt numFmtId="178" formatCode="_-[$₩-412]* #,##0_-;\-[$₩-412]* #,##0_-;_-[$₩-412]* &quot;-&quot;??_-;_-@_-"/>
    <numFmt numFmtId="179" formatCode="_-[$₩-412]* #,##0.00_-;\-[$₩-412]* #,##0.00_-;_-[$₩-412]* &quot;-&quot;??_-;_-@_-"/>
    <numFmt numFmtId="180" formatCode="0_);\(0\)"/>
  </numFmts>
  <fonts count="4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HY견명조"/>
      <family val="1"/>
      <charset val="129"/>
    </font>
    <font>
      <sz val="28"/>
      <name val="HY견명조"/>
      <family val="1"/>
      <charset val="129"/>
    </font>
    <font>
      <sz val="24"/>
      <name val="HY견명조"/>
      <family val="1"/>
      <charset val="129"/>
    </font>
    <font>
      <sz val="36"/>
      <name val="HY견명조"/>
      <family val="1"/>
      <charset val="129"/>
    </font>
    <font>
      <sz val="30"/>
      <name val="HY견명조"/>
      <family val="1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indexed="8"/>
      <name val="굴림"/>
      <family val="3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u/>
      <sz val="11"/>
      <name val="맑은 고딕"/>
      <family val="3"/>
      <charset val="129"/>
      <scheme val="minor"/>
    </font>
    <font>
      <sz val="9"/>
      <color rgb="FF286892"/>
      <name val="굴림체"/>
      <family val="3"/>
      <charset val="129"/>
    </font>
    <font>
      <sz val="9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9"/>
      <name val="굴림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0"/>
      <name val="굴림체"/>
      <family val="3"/>
      <charset val="129"/>
    </font>
    <font>
      <sz val="10"/>
      <color theme="1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b/>
      <sz val="20"/>
      <name val="굴림체"/>
      <family val="3"/>
      <charset val="129"/>
    </font>
    <font>
      <b/>
      <sz val="12"/>
      <color theme="1"/>
      <name val="굴림체"/>
      <family val="3"/>
      <charset val="129"/>
    </font>
    <font>
      <b/>
      <sz val="16"/>
      <name val="굴림체"/>
      <family val="3"/>
      <charset val="129"/>
    </font>
    <font>
      <b/>
      <sz val="20"/>
      <color theme="1"/>
      <name val="굴림체"/>
      <family val="3"/>
      <charset val="129"/>
    </font>
    <font>
      <sz val="24"/>
      <name val="굴림체"/>
      <family val="3"/>
      <charset val="129"/>
    </font>
    <font>
      <sz val="28"/>
      <name val="굴림체"/>
      <family val="3"/>
      <charset val="129"/>
    </font>
    <font>
      <sz val="9"/>
      <color theme="1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</borders>
  <cellStyleXfs count="1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8" fillId="0" borderId="0"/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03">
    <xf numFmtId="0" fontId="0" fillId="0" borderId="0" xfId="0">
      <alignment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4" fillId="0" borderId="0" xfId="4">
      <alignment vertical="center"/>
    </xf>
    <xf numFmtId="0" fontId="4" fillId="0" borderId="0" xfId="4" applyBorder="1" applyAlignment="1">
      <alignment horizontal="center" vertical="top"/>
    </xf>
    <xf numFmtId="0" fontId="4" fillId="0" borderId="0" xfId="4" applyBorder="1" applyAlignment="1">
      <alignment horizontal="center" vertical="center" wrapText="1"/>
    </xf>
    <xf numFmtId="41" fontId="0" fillId="0" borderId="0" xfId="5" applyFont="1" applyBorder="1">
      <alignment vertical="center"/>
    </xf>
    <xf numFmtId="0" fontId="16" fillId="0" borderId="0" xfId="4" applyFont="1" applyBorder="1" applyAlignment="1">
      <alignment horizontal="left" vertical="center"/>
    </xf>
    <xf numFmtId="0" fontId="4" fillId="0" borderId="0" xfId="4" applyBorder="1" applyAlignment="1">
      <alignment horizontal="left" vertical="center"/>
    </xf>
    <xf numFmtId="178" fontId="4" fillId="0" borderId="0" xfId="4" applyNumberFormat="1" applyBorder="1" applyAlignment="1">
      <alignment vertical="center"/>
    </xf>
    <xf numFmtId="179" fontId="4" fillId="0" borderId="0" xfId="4" applyNumberFormat="1" applyBorder="1" applyAlignment="1">
      <alignment vertical="center"/>
    </xf>
    <xf numFmtId="0" fontId="12" fillId="0" borderId="0" xfId="8" applyFont="1">
      <alignment vertical="center"/>
    </xf>
    <xf numFmtId="0" fontId="12" fillId="0" borderId="0" xfId="8" applyFont="1" applyAlignment="1">
      <alignment horizontal="center" vertical="center"/>
    </xf>
    <xf numFmtId="0" fontId="21" fillId="0" borderId="0" xfId="8" applyFont="1" applyAlignment="1">
      <alignment horizontal="center" vertical="center"/>
    </xf>
    <xf numFmtId="0" fontId="12" fillId="0" borderId="0" xfId="8" applyFont="1" applyAlignment="1">
      <alignment horizontal="right" vertical="center"/>
    </xf>
    <xf numFmtId="0" fontId="12" fillId="0" borderId="16" xfId="8" applyFont="1" applyBorder="1" applyAlignment="1">
      <alignment horizontal="center" vertical="center"/>
    </xf>
    <xf numFmtId="0" fontId="12" fillId="0" borderId="2" xfId="8" applyFont="1" applyBorder="1" applyAlignment="1">
      <alignment horizontal="center" vertical="center"/>
    </xf>
    <xf numFmtId="176" fontId="12" fillId="0" borderId="2" xfId="8" applyNumberFormat="1" applyFont="1" applyBorder="1">
      <alignment vertical="center"/>
    </xf>
    <xf numFmtId="176" fontId="12" fillId="0" borderId="2" xfId="8" applyNumberFormat="1" applyFont="1" applyBorder="1" applyAlignment="1">
      <alignment horizontal="right" vertical="center"/>
    </xf>
    <xf numFmtId="0" fontId="12" fillId="0" borderId="18" xfId="8" applyFont="1" applyBorder="1" applyAlignment="1">
      <alignment horizontal="center" vertical="center"/>
    </xf>
    <xf numFmtId="0" fontId="12" fillId="0" borderId="1" xfId="8" applyFont="1" applyBorder="1" applyAlignment="1">
      <alignment horizontal="center" vertical="center" wrapText="1"/>
    </xf>
    <xf numFmtId="176" fontId="12" fillId="0" borderId="1" xfId="8" applyNumberFormat="1" applyFont="1" applyBorder="1">
      <alignment vertical="center"/>
    </xf>
    <xf numFmtId="176" fontId="14" fillId="3" borderId="1" xfId="9" applyNumberFormat="1" applyFont="1" applyFill="1" applyBorder="1" applyAlignment="1">
      <alignment horizontal="right" vertical="center"/>
    </xf>
    <xf numFmtId="176" fontId="12" fillId="0" borderId="20" xfId="8" applyNumberFormat="1" applyFont="1" applyBorder="1" applyAlignment="1">
      <alignment horizontal="center" vertical="center"/>
    </xf>
    <xf numFmtId="176" fontId="14" fillId="3" borderId="2" xfId="9" applyNumberFormat="1" applyFont="1" applyFill="1" applyBorder="1" applyAlignment="1">
      <alignment horizontal="right" vertical="center"/>
    </xf>
    <xf numFmtId="176" fontId="12" fillId="0" borderId="20" xfId="8" applyNumberFormat="1" applyFont="1" applyBorder="1" applyAlignment="1">
      <alignment horizontal="center" vertical="center" wrapText="1"/>
    </xf>
    <xf numFmtId="176" fontId="13" fillId="2" borderId="19" xfId="8" applyNumberFormat="1" applyFont="1" applyFill="1" applyBorder="1">
      <alignment vertical="center"/>
    </xf>
    <xf numFmtId="41" fontId="13" fillId="2" borderId="6" xfId="1" applyFont="1" applyFill="1" applyBorder="1">
      <alignment vertical="center"/>
    </xf>
    <xf numFmtId="0" fontId="20" fillId="0" borderId="0" xfId="4" applyFont="1" applyAlignment="1">
      <alignment horizontal="left" vertical="center"/>
    </xf>
    <xf numFmtId="176" fontId="12" fillId="0" borderId="1" xfId="8" applyNumberFormat="1" applyFont="1" applyBorder="1" applyAlignment="1">
      <alignment horizontal="right" vertical="center"/>
    </xf>
    <xf numFmtId="0" fontId="12" fillId="0" borderId="35" xfId="0" applyFont="1" applyBorder="1" applyAlignment="1">
      <alignment horizontal="center" vertical="center"/>
    </xf>
    <xf numFmtId="176" fontId="12" fillId="0" borderId="8" xfId="8" applyNumberFormat="1" applyFont="1" applyBorder="1">
      <alignment vertical="center"/>
    </xf>
    <xf numFmtId="176" fontId="12" fillId="0" borderId="35" xfId="8" applyNumberFormat="1" applyFont="1" applyBorder="1" applyAlignment="1">
      <alignment horizontal="center" vertical="center" wrapText="1"/>
    </xf>
    <xf numFmtId="0" fontId="4" fillId="0" borderId="38" xfId="4" applyBorder="1">
      <alignment vertical="center"/>
    </xf>
    <xf numFmtId="0" fontId="4" fillId="0" borderId="22" xfId="4" applyBorder="1">
      <alignment vertical="center"/>
    </xf>
    <xf numFmtId="41" fontId="1" fillId="0" borderId="22" xfId="1" applyFont="1" applyBorder="1">
      <alignment vertical="center"/>
    </xf>
    <xf numFmtId="0" fontId="23" fillId="3" borderId="25" xfId="0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3" fillId="4" borderId="40" xfId="0" applyFont="1" applyFill="1" applyBorder="1" applyAlignment="1">
      <alignment horizontal="center" vertical="center" wrapText="1"/>
    </xf>
    <xf numFmtId="0" fontId="4" fillId="0" borderId="0" xfId="4" applyBorder="1">
      <alignment vertical="center"/>
    </xf>
    <xf numFmtId="0" fontId="14" fillId="0" borderId="0" xfId="4" applyFont="1" applyBorder="1" applyAlignment="1">
      <alignment vertical="center"/>
    </xf>
    <xf numFmtId="0" fontId="23" fillId="3" borderId="27" xfId="0" applyFont="1" applyFill="1" applyBorder="1" applyAlignment="1">
      <alignment horizontal="center" vertical="center" wrapText="1"/>
    </xf>
    <xf numFmtId="0" fontId="30" fillId="2" borderId="1" xfId="4" applyFont="1" applyFill="1" applyBorder="1" applyAlignment="1">
      <alignment horizontal="center" vertical="center"/>
    </xf>
    <xf numFmtId="41" fontId="31" fillId="2" borderId="2" xfId="1" applyFont="1" applyFill="1" applyBorder="1">
      <alignment vertical="center"/>
    </xf>
    <xf numFmtId="41" fontId="30" fillId="2" borderId="1" xfId="5" applyFont="1" applyFill="1" applyBorder="1" applyAlignment="1">
      <alignment horizontal="center" vertical="center"/>
    </xf>
    <xf numFmtId="41" fontId="33" fillId="2" borderId="1" xfId="1" applyFont="1" applyFill="1" applyBorder="1" applyAlignment="1">
      <alignment horizontal="right" vertical="center" wrapText="1"/>
    </xf>
    <xf numFmtId="41" fontId="32" fillId="0" borderId="1" xfId="5" applyFont="1" applyBorder="1" applyAlignment="1">
      <alignment horizontal="left" vertical="center"/>
    </xf>
    <xf numFmtId="41" fontId="26" fillId="3" borderId="1" xfId="1" applyFont="1" applyFill="1" applyBorder="1" applyAlignment="1">
      <alignment horizontal="right" vertical="center" wrapText="1"/>
    </xf>
    <xf numFmtId="41" fontId="32" fillId="0" borderId="1" xfId="1" applyFont="1" applyBorder="1">
      <alignment vertical="center"/>
    </xf>
    <xf numFmtId="41" fontId="32" fillId="0" borderId="1" xfId="5" applyFont="1" applyBorder="1" applyAlignment="1">
      <alignment horizontal="left" vertical="center" wrapText="1"/>
    </xf>
    <xf numFmtId="41" fontId="26" fillId="0" borderId="1" xfId="1" applyFont="1" applyBorder="1" applyAlignment="1">
      <alignment horizontal="right" vertical="center" wrapText="1"/>
    </xf>
    <xf numFmtId="176" fontId="34" fillId="0" borderId="0" xfId="0" applyNumberFormat="1" applyFont="1" applyFill="1" applyBorder="1" applyAlignment="1"/>
    <xf numFmtId="176" fontId="34" fillId="0" borderId="0" xfId="0" applyNumberFormat="1" applyFont="1" applyFill="1" applyBorder="1" applyAlignment="1">
      <alignment horizontal="center"/>
    </xf>
    <xf numFmtId="176" fontId="23" fillId="4" borderId="29" xfId="0" applyNumberFormat="1" applyFont="1" applyFill="1" applyBorder="1" applyAlignment="1">
      <alignment horizontal="center" vertical="center" wrapText="1"/>
    </xf>
    <xf numFmtId="176" fontId="23" fillId="4" borderId="30" xfId="0" applyNumberFormat="1" applyFont="1" applyFill="1" applyBorder="1" applyAlignment="1">
      <alignment horizontal="center" vertical="center" wrapText="1"/>
    </xf>
    <xf numFmtId="176" fontId="23" fillId="4" borderId="1" xfId="0" applyNumberFormat="1" applyFont="1" applyFill="1" applyBorder="1" applyAlignment="1">
      <alignment horizontal="center" vertical="center" wrapText="1"/>
    </xf>
    <xf numFmtId="176" fontId="23" fillId="3" borderId="25" xfId="0" applyNumberFormat="1" applyFont="1" applyFill="1" applyBorder="1" applyAlignment="1">
      <alignment horizontal="center" vertical="center" wrapText="1"/>
    </xf>
    <xf numFmtId="176" fontId="23" fillId="3" borderId="26" xfId="0" applyNumberFormat="1" applyFont="1" applyFill="1" applyBorder="1" applyAlignment="1">
      <alignment horizontal="center" vertical="center" wrapText="1"/>
    </xf>
    <xf numFmtId="176" fontId="23" fillId="3" borderId="29" xfId="0" applyNumberFormat="1" applyFont="1" applyFill="1" applyBorder="1" applyAlignment="1">
      <alignment horizontal="center" vertical="center" wrapText="1"/>
    </xf>
    <xf numFmtId="176" fontId="23" fillId="3" borderId="30" xfId="0" applyNumberFormat="1" applyFont="1" applyFill="1" applyBorder="1" applyAlignment="1">
      <alignment horizontal="center" vertical="center" wrapText="1"/>
    </xf>
    <xf numFmtId="176" fontId="23" fillId="3" borderId="1" xfId="0" applyNumberFormat="1" applyFont="1" applyFill="1" applyBorder="1" applyAlignment="1">
      <alignment horizontal="center" vertical="center" wrapText="1"/>
    </xf>
    <xf numFmtId="176" fontId="23" fillId="3" borderId="27" xfId="0" applyNumberFormat="1" applyFont="1" applyFill="1" applyBorder="1" applyAlignment="1">
      <alignment horizontal="center" vertical="center" wrapText="1"/>
    </xf>
    <xf numFmtId="176" fontId="23" fillId="3" borderId="28" xfId="0" applyNumberFormat="1" applyFont="1" applyFill="1" applyBorder="1" applyAlignment="1">
      <alignment horizontal="center" vertical="center" wrapText="1"/>
    </xf>
    <xf numFmtId="0" fontId="35" fillId="2" borderId="22" xfId="4" applyFont="1" applyFill="1" applyBorder="1" applyAlignment="1">
      <alignment horizontal="center" vertical="center"/>
    </xf>
    <xf numFmtId="0" fontId="28" fillId="2" borderId="41" xfId="4" applyFont="1" applyFill="1" applyBorder="1" applyAlignment="1">
      <alignment horizontal="center" vertical="center"/>
    </xf>
    <xf numFmtId="0" fontId="28" fillId="2" borderId="43" xfId="4" applyFont="1" applyFill="1" applyBorder="1" applyAlignment="1">
      <alignment horizontal="center" vertical="center"/>
    </xf>
    <xf numFmtId="41" fontId="31" fillId="2" borderId="8" xfId="1" applyFont="1" applyFill="1" applyBorder="1">
      <alignment vertical="center"/>
    </xf>
    <xf numFmtId="41" fontId="30" fillId="0" borderId="1" xfId="5" applyFont="1" applyBorder="1" applyAlignment="1">
      <alignment horizontal="center" vertical="top"/>
    </xf>
    <xf numFmtId="41" fontId="31" fillId="3" borderId="2" xfId="1" applyFont="1" applyFill="1" applyBorder="1">
      <alignment vertical="center"/>
    </xf>
    <xf numFmtId="41" fontId="31" fillId="3" borderId="1" xfId="5" applyFont="1" applyFill="1" applyBorder="1" applyAlignment="1">
      <alignment vertical="center"/>
    </xf>
    <xf numFmtId="41" fontId="32" fillId="3" borderId="1" xfId="1" applyFont="1" applyFill="1" applyBorder="1" applyAlignment="1">
      <alignment vertical="center"/>
    </xf>
    <xf numFmtId="180" fontId="32" fillId="3" borderId="1" xfId="4" applyNumberFormat="1" applyFont="1" applyFill="1" applyBorder="1">
      <alignment vertical="center"/>
    </xf>
    <xf numFmtId="41" fontId="30" fillId="0" borderId="1" xfId="5" applyFont="1" applyBorder="1" applyAlignment="1">
      <alignment vertical="top"/>
    </xf>
    <xf numFmtId="41" fontId="32" fillId="3" borderId="2" xfId="1" applyFont="1" applyFill="1" applyBorder="1">
      <alignment vertical="center"/>
    </xf>
    <xf numFmtId="41" fontId="31" fillId="3" borderId="1" xfId="1" applyFont="1" applyFill="1" applyBorder="1">
      <alignment vertical="center"/>
    </xf>
    <xf numFmtId="41" fontId="24" fillId="3" borderId="25" xfId="1" applyFont="1" applyFill="1" applyBorder="1" applyAlignment="1">
      <alignment horizontal="right" vertical="center" wrapText="1"/>
    </xf>
    <xf numFmtId="41" fontId="26" fillId="3" borderId="1" xfId="5" applyFont="1" applyFill="1" applyBorder="1" applyAlignment="1">
      <alignment vertical="center"/>
    </xf>
    <xf numFmtId="41" fontId="32" fillId="3" borderId="1" xfId="5" applyFont="1" applyFill="1" applyBorder="1" applyAlignment="1">
      <alignment horizontal="center" vertical="top"/>
    </xf>
    <xf numFmtId="41" fontId="26" fillId="3" borderId="2" xfId="1" applyFont="1" applyFill="1" applyBorder="1">
      <alignment vertical="center"/>
    </xf>
    <xf numFmtId="41" fontId="26" fillId="3" borderId="8" xfId="1" applyFont="1" applyFill="1" applyBorder="1">
      <alignment vertical="center"/>
    </xf>
    <xf numFmtId="180" fontId="32" fillId="2" borderId="1" xfId="4" applyNumberFormat="1" applyFont="1" applyFill="1" applyBorder="1">
      <alignment vertical="center"/>
    </xf>
    <xf numFmtId="0" fontId="23" fillId="3" borderId="1" xfId="0" applyFont="1" applyFill="1" applyBorder="1" applyAlignment="1">
      <alignment horizontal="center" vertical="center" wrapText="1"/>
    </xf>
    <xf numFmtId="176" fontId="40" fillId="0" borderId="1" xfId="0" applyNumberFormat="1" applyFont="1" applyBorder="1" applyAlignment="1">
      <alignment horizontal="center" vertical="center" wrapText="1"/>
    </xf>
    <xf numFmtId="176" fontId="40" fillId="0" borderId="2" xfId="0" applyNumberFormat="1" applyFont="1" applyBorder="1" applyAlignment="1">
      <alignment horizontal="center" vertical="center" wrapText="1"/>
    </xf>
    <xf numFmtId="0" fontId="23" fillId="3" borderId="47" xfId="0" applyFont="1" applyFill="1" applyBorder="1" applyAlignment="1">
      <alignment horizontal="center" vertical="center" wrapText="1"/>
    </xf>
    <xf numFmtId="176" fontId="0" fillId="0" borderId="0" xfId="0" applyNumberFormat="1">
      <alignment vertical="center"/>
    </xf>
    <xf numFmtId="41" fontId="4" fillId="0" borderId="0" xfId="4" applyNumberFormat="1">
      <alignment vertical="center"/>
    </xf>
    <xf numFmtId="41" fontId="31" fillId="3" borderId="14" xfId="5" applyFont="1" applyFill="1" applyBorder="1" applyAlignment="1">
      <alignment vertical="center"/>
    </xf>
    <xf numFmtId="176" fontId="23" fillId="3" borderId="1" xfId="0" applyNumberFormat="1" applyFont="1" applyFill="1" applyBorder="1" applyAlignment="1">
      <alignment horizontal="center" vertical="center" wrapText="1"/>
    </xf>
    <xf numFmtId="0" fontId="23" fillId="4" borderId="1" xfId="0" applyFont="1" applyFill="1" applyBorder="1" applyAlignment="1">
      <alignment horizontal="center" vertical="center" wrapText="1"/>
    </xf>
    <xf numFmtId="43" fontId="31" fillId="2" borderId="10" xfId="1" applyNumberFormat="1" applyFont="1" applyFill="1" applyBorder="1">
      <alignment vertical="center"/>
    </xf>
    <xf numFmtId="43" fontId="31" fillId="3" borderId="10" xfId="1" applyNumberFormat="1" applyFont="1" applyFill="1" applyBorder="1">
      <alignment vertical="center"/>
    </xf>
    <xf numFmtId="43" fontId="32" fillId="3" borderId="1" xfId="4" applyNumberFormat="1" applyFont="1" applyFill="1" applyBorder="1">
      <alignment vertical="center"/>
    </xf>
    <xf numFmtId="0" fontId="23" fillId="4" borderId="51" xfId="0" applyFont="1" applyFill="1" applyBorder="1" applyAlignment="1">
      <alignment horizontal="center" vertical="center" wrapText="1"/>
    </xf>
    <xf numFmtId="176" fontId="23" fillId="4" borderId="52" xfId="0" applyNumberFormat="1" applyFont="1" applyFill="1" applyBorder="1" applyAlignment="1">
      <alignment horizontal="center" vertical="center" wrapText="1"/>
    </xf>
    <xf numFmtId="176" fontId="23" fillId="4" borderId="48" xfId="0" applyNumberFormat="1" applyFont="1" applyFill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/>
    </xf>
    <xf numFmtId="41" fontId="27" fillId="0" borderId="1" xfId="1" applyNumberFormat="1" applyFont="1" applyBorder="1" applyAlignment="1">
      <alignment horizontal="center" vertical="center"/>
    </xf>
    <xf numFmtId="176" fontId="23" fillId="3" borderId="11" xfId="0" applyNumberFormat="1" applyFont="1" applyFill="1" applyBorder="1" applyAlignment="1">
      <alignment horizontal="center" vertical="center" wrapText="1"/>
    </xf>
    <xf numFmtId="176" fontId="23" fillId="3" borderId="1" xfId="0" applyNumberFormat="1" applyFont="1" applyFill="1" applyBorder="1" applyAlignment="1">
      <alignment horizontal="center" vertical="center" wrapText="1"/>
    </xf>
    <xf numFmtId="176" fontId="23" fillId="3" borderId="1" xfId="0" applyNumberFormat="1" applyFont="1" applyFill="1" applyBorder="1" applyAlignment="1">
      <alignment horizontal="center" vertical="center" wrapText="1"/>
    </xf>
    <xf numFmtId="0" fontId="23" fillId="3" borderId="1" xfId="0" applyFont="1" applyFill="1" applyBorder="1" applyAlignment="1">
      <alignment horizontal="center" vertical="center" wrapText="1"/>
    </xf>
    <xf numFmtId="176" fontId="40" fillId="0" borderId="8" xfId="0" applyNumberFormat="1" applyFont="1" applyBorder="1" applyAlignment="1">
      <alignment horizontal="center" vertical="center" wrapText="1"/>
    </xf>
    <xf numFmtId="176" fontId="40" fillId="0" borderId="11" xfId="0" applyNumberFormat="1" applyFont="1" applyBorder="1" applyAlignment="1">
      <alignment horizontal="center" vertical="center" wrapText="1"/>
    </xf>
    <xf numFmtId="176" fontId="23" fillId="4" borderId="11" xfId="0" applyNumberFormat="1" applyFont="1" applyFill="1" applyBorder="1" applyAlignment="1">
      <alignment horizontal="center" vertical="center" wrapText="1"/>
    </xf>
    <xf numFmtId="41" fontId="27" fillId="0" borderId="15" xfId="1" applyNumberFormat="1" applyFont="1" applyBorder="1" applyAlignment="1">
      <alignment horizontal="center" vertical="center"/>
    </xf>
    <xf numFmtId="176" fontId="23" fillId="3" borderId="15" xfId="0" applyNumberFormat="1" applyFont="1" applyFill="1" applyBorder="1" applyAlignment="1">
      <alignment horizontal="center" vertical="center" wrapText="1"/>
    </xf>
    <xf numFmtId="0" fontId="40" fillId="0" borderId="57" xfId="0" applyFont="1" applyBorder="1" applyAlignment="1">
      <alignment horizontal="center" vertical="center" wrapText="1"/>
    </xf>
    <xf numFmtId="0" fontId="40" fillId="0" borderId="58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8" fillId="0" borderId="0" xfId="0" applyFont="1" applyAlignment="1">
      <alignment horizontal="center" vertical="center"/>
    </xf>
    <xf numFmtId="0" fontId="28" fillId="2" borderId="38" xfId="4" applyFont="1" applyFill="1" applyBorder="1" applyAlignment="1">
      <alignment horizontal="center" vertical="center"/>
    </xf>
    <xf numFmtId="0" fontId="28" fillId="2" borderId="24" xfId="4" applyFont="1" applyFill="1" applyBorder="1" applyAlignment="1">
      <alignment horizontal="center" vertical="center"/>
    </xf>
    <xf numFmtId="0" fontId="35" fillId="2" borderId="41" xfId="4" applyFont="1" applyFill="1" applyBorder="1" applyAlignment="1">
      <alignment horizontal="center" vertical="center"/>
    </xf>
    <xf numFmtId="0" fontId="35" fillId="2" borderId="45" xfId="4" applyFont="1" applyFill="1" applyBorder="1" applyAlignment="1">
      <alignment horizontal="center" vertical="center"/>
    </xf>
    <xf numFmtId="0" fontId="35" fillId="2" borderId="46" xfId="4" applyFont="1" applyFill="1" applyBorder="1" applyAlignment="1">
      <alignment horizontal="center" vertical="center"/>
    </xf>
    <xf numFmtId="41" fontId="32" fillId="3" borderId="14" xfId="5" applyFont="1" applyFill="1" applyBorder="1" applyAlignment="1">
      <alignment horizontal="center" vertical="top"/>
    </xf>
    <xf numFmtId="41" fontId="32" fillId="3" borderId="4" xfId="5" applyFont="1" applyFill="1" applyBorder="1" applyAlignment="1">
      <alignment horizontal="center" vertical="top"/>
    </xf>
    <xf numFmtId="41" fontId="32" fillId="3" borderId="2" xfId="5" applyFont="1" applyFill="1" applyBorder="1" applyAlignment="1">
      <alignment horizontal="center" vertical="top"/>
    </xf>
    <xf numFmtId="0" fontId="37" fillId="0" borderId="0" xfId="4" applyFont="1" applyAlignment="1">
      <alignment horizontal="center" vertical="center"/>
    </xf>
    <xf numFmtId="0" fontId="19" fillId="0" borderId="0" xfId="4" applyFont="1" applyAlignment="1">
      <alignment horizontal="left" vertical="center"/>
    </xf>
    <xf numFmtId="0" fontId="17" fillId="0" borderId="7" xfId="4" applyFont="1" applyBorder="1" applyAlignment="1">
      <alignment horizontal="right" vertical="center"/>
    </xf>
    <xf numFmtId="41" fontId="31" fillId="2" borderId="17" xfId="5" applyFont="1" applyFill="1" applyBorder="1" applyAlignment="1">
      <alignment horizontal="center" vertical="center"/>
    </xf>
    <xf numFmtId="41" fontId="31" fillId="2" borderId="10" xfId="5" applyFont="1" applyFill="1" applyBorder="1" applyAlignment="1">
      <alignment horizontal="center" vertical="center"/>
    </xf>
    <xf numFmtId="0" fontId="35" fillId="2" borderId="13" xfId="4" applyFont="1" applyFill="1" applyBorder="1" applyAlignment="1">
      <alignment horizontal="center" vertical="center"/>
    </xf>
    <xf numFmtId="0" fontId="35" fillId="2" borderId="12" xfId="4" applyFont="1" applyFill="1" applyBorder="1" applyAlignment="1">
      <alignment horizontal="center" vertical="center"/>
    </xf>
    <xf numFmtId="0" fontId="28" fillId="2" borderId="23" xfId="4" applyFont="1" applyFill="1" applyBorder="1" applyAlignment="1">
      <alignment horizontal="center" vertical="center"/>
    </xf>
    <xf numFmtId="0" fontId="28" fillId="2" borderId="21" xfId="4" applyFont="1" applyFill="1" applyBorder="1" applyAlignment="1">
      <alignment horizontal="center" vertical="center"/>
    </xf>
    <xf numFmtId="0" fontId="28" fillId="2" borderId="23" xfId="4" applyFont="1" applyFill="1" applyBorder="1" applyAlignment="1">
      <alignment horizontal="center" vertical="center" wrapText="1"/>
    </xf>
    <xf numFmtId="0" fontId="28" fillId="2" borderId="21" xfId="4" applyFont="1" applyFill="1" applyBorder="1" applyAlignment="1">
      <alignment horizontal="center" vertical="center" wrapText="1"/>
    </xf>
    <xf numFmtId="0" fontId="28" fillId="2" borderId="44" xfId="4" applyFont="1" applyFill="1" applyBorder="1" applyAlignment="1">
      <alignment horizontal="center" vertical="center"/>
    </xf>
    <xf numFmtId="0" fontId="28" fillId="2" borderId="42" xfId="4" applyFont="1" applyFill="1" applyBorder="1" applyAlignment="1">
      <alignment horizontal="center" vertical="center"/>
    </xf>
    <xf numFmtId="0" fontId="28" fillId="2" borderId="20" xfId="4" applyFont="1" applyFill="1" applyBorder="1" applyAlignment="1">
      <alignment horizontal="center" vertical="center"/>
    </xf>
    <xf numFmtId="0" fontId="28" fillId="2" borderId="20" xfId="4" applyFont="1" applyFill="1" applyBorder="1" applyAlignment="1">
      <alignment horizontal="center" vertical="center" wrapText="1"/>
    </xf>
    <xf numFmtId="0" fontId="28" fillId="2" borderId="39" xfId="4" applyFont="1" applyFill="1" applyBorder="1" applyAlignment="1">
      <alignment horizontal="center" vertical="center"/>
    </xf>
    <xf numFmtId="0" fontId="30" fillId="2" borderId="1" xfId="4" applyFont="1" applyFill="1" applyBorder="1" applyAlignment="1">
      <alignment horizontal="center" vertical="center"/>
    </xf>
    <xf numFmtId="0" fontId="35" fillId="2" borderId="1" xfId="4" applyFont="1" applyFill="1" applyBorder="1" applyAlignment="1">
      <alignment horizontal="center" vertical="center"/>
    </xf>
    <xf numFmtId="0" fontId="29" fillId="0" borderId="0" xfId="4" applyFont="1" applyAlignment="1">
      <alignment horizontal="center" vertical="center"/>
    </xf>
    <xf numFmtId="41" fontId="32" fillId="0" borderId="1" xfId="5" applyFont="1" applyBorder="1" applyAlignment="1">
      <alignment horizontal="center" vertical="center"/>
    </xf>
    <xf numFmtId="41" fontId="32" fillId="3" borderId="1" xfId="5" applyFont="1" applyFill="1" applyBorder="1" applyAlignment="1">
      <alignment horizontal="center" vertical="center"/>
    </xf>
    <xf numFmtId="41" fontId="31" fillId="2" borderId="3" xfId="5" applyFont="1" applyFill="1" applyBorder="1" applyAlignment="1">
      <alignment horizontal="center" vertical="center"/>
    </xf>
    <xf numFmtId="3" fontId="32" fillId="0" borderId="11" xfId="4" applyNumberFormat="1" applyFont="1" applyBorder="1" applyAlignment="1">
      <alignment horizontal="center" vertical="center" wrapText="1"/>
    </xf>
    <xf numFmtId="0" fontId="32" fillId="0" borderId="15" xfId="4" applyFont="1" applyBorder="1" applyAlignment="1">
      <alignment horizontal="center" vertical="center"/>
    </xf>
    <xf numFmtId="0" fontId="32" fillId="0" borderId="9" xfId="4" applyFont="1" applyBorder="1" applyAlignment="1">
      <alignment horizontal="center" vertical="center"/>
    </xf>
    <xf numFmtId="0" fontId="32" fillId="0" borderId="11" xfId="4" applyFont="1" applyBorder="1" applyAlignment="1">
      <alignment horizontal="center" vertical="center" wrapText="1"/>
    </xf>
    <xf numFmtId="0" fontId="32" fillId="0" borderId="31" xfId="4" applyFont="1" applyBorder="1" applyAlignment="1">
      <alignment horizontal="center" vertical="center" wrapText="1"/>
    </xf>
    <xf numFmtId="0" fontId="32" fillId="0" borderId="32" xfId="4" applyFont="1" applyBorder="1" applyAlignment="1">
      <alignment horizontal="center" vertical="center"/>
    </xf>
    <xf numFmtId="0" fontId="32" fillId="0" borderId="33" xfId="4" applyFont="1" applyBorder="1" applyAlignment="1">
      <alignment horizontal="center" vertical="center"/>
    </xf>
    <xf numFmtId="0" fontId="32" fillId="0" borderId="8" xfId="4" applyFont="1" applyBorder="1" applyAlignment="1">
      <alignment horizontal="center" vertical="center"/>
    </xf>
    <xf numFmtId="0" fontId="32" fillId="0" borderId="10" xfId="4" applyFont="1" applyBorder="1" applyAlignment="1">
      <alignment horizontal="center" vertical="center"/>
    </xf>
    <xf numFmtId="0" fontId="32" fillId="0" borderId="3" xfId="4" applyFont="1" applyBorder="1" applyAlignment="1">
      <alignment horizontal="center" vertical="center"/>
    </xf>
    <xf numFmtId="0" fontId="30" fillId="2" borderId="1" xfId="4" applyFont="1" applyFill="1" applyBorder="1" applyAlignment="1">
      <alignment horizontal="center" vertical="center" wrapText="1"/>
    </xf>
    <xf numFmtId="176" fontId="23" fillId="3" borderId="1" xfId="0" applyNumberFormat="1" applyFont="1" applyFill="1" applyBorder="1" applyAlignment="1">
      <alignment horizontal="center" vertical="center" wrapText="1"/>
    </xf>
    <xf numFmtId="0" fontId="23" fillId="3" borderId="31" xfId="0" applyFont="1" applyFill="1" applyBorder="1" applyAlignment="1">
      <alignment horizontal="center" vertical="center" wrapText="1"/>
    </xf>
    <xf numFmtId="0" fontId="23" fillId="3" borderId="33" xfId="0" applyFont="1" applyFill="1" applyBorder="1" applyAlignment="1">
      <alignment horizontal="center" vertical="center" wrapText="1"/>
    </xf>
    <xf numFmtId="0" fontId="23" fillId="3" borderId="50" xfId="0" applyFont="1" applyFill="1" applyBorder="1" applyAlignment="1">
      <alignment horizontal="center" vertical="center" wrapText="1"/>
    </xf>
    <xf numFmtId="0" fontId="23" fillId="3" borderId="53" xfId="0" applyFont="1" applyFill="1" applyBorder="1" applyAlignment="1">
      <alignment horizontal="center" vertical="center" wrapText="1"/>
    </xf>
    <xf numFmtId="0" fontId="23" fillId="3" borderId="8" xfId="0" applyFont="1" applyFill="1" applyBorder="1" applyAlignment="1">
      <alignment horizontal="center" vertical="center" wrapText="1"/>
    </xf>
    <xf numFmtId="0" fontId="23" fillId="3" borderId="3" xfId="0" applyFont="1" applyFill="1" applyBorder="1" applyAlignment="1">
      <alignment horizontal="center" vertical="center" wrapText="1"/>
    </xf>
    <xf numFmtId="0" fontId="23" fillId="3" borderId="11" xfId="0" applyFont="1" applyFill="1" applyBorder="1" applyAlignment="1">
      <alignment horizontal="center" vertical="center" wrapText="1"/>
    </xf>
    <xf numFmtId="0" fontId="23" fillId="3" borderId="15" xfId="0" applyFont="1" applyFill="1" applyBorder="1" applyAlignment="1">
      <alignment horizontal="center" vertical="center" wrapText="1"/>
    </xf>
    <xf numFmtId="0" fontId="23" fillId="3" borderId="9" xfId="0" applyFont="1" applyFill="1" applyBorder="1" applyAlignment="1">
      <alignment horizontal="center" vertical="center" wrapText="1"/>
    </xf>
    <xf numFmtId="0" fontId="40" fillId="0" borderId="1" xfId="0" applyFont="1" applyBorder="1" applyAlignment="1">
      <alignment horizontal="center" vertical="center" wrapText="1"/>
    </xf>
    <xf numFmtId="0" fontId="23" fillId="4" borderId="15" xfId="0" applyFont="1" applyFill="1" applyBorder="1" applyAlignment="1">
      <alignment horizontal="center" vertical="center" wrapText="1"/>
    </xf>
    <xf numFmtId="0" fontId="23" fillId="3" borderId="49" xfId="0" applyFont="1" applyFill="1" applyBorder="1" applyAlignment="1">
      <alignment horizontal="center" vertical="center" wrapText="1"/>
    </xf>
    <xf numFmtId="0" fontId="23" fillId="3" borderId="14" xfId="0" applyFont="1" applyFill="1" applyBorder="1" applyAlignment="1">
      <alignment horizontal="center" vertical="center" wrapText="1"/>
    </xf>
    <xf numFmtId="0" fontId="23" fillId="3" borderId="2" xfId="0" applyFont="1" applyFill="1" applyBorder="1" applyAlignment="1">
      <alignment horizontal="center" vertical="center" wrapText="1"/>
    </xf>
    <xf numFmtId="176" fontId="23" fillId="3" borderId="14" xfId="0" applyNumberFormat="1" applyFont="1" applyFill="1" applyBorder="1" applyAlignment="1">
      <alignment horizontal="center" vertical="center" wrapText="1"/>
    </xf>
    <xf numFmtId="176" fontId="23" fillId="3" borderId="2" xfId="0" applyNumberFormat="1" applyFont="1" applyFill="1" applyBorder="1" applyAlignment="1">
      <alignment horizontal="center" vertical="center" wrapText="1"/>
    </xf>
    <xf numFmtId="176" fontId="36" fillId="0" borderId="0" xfId="0" applyNumberFormat="1" applyFont="1" applyFill="1" applyBorder="1" applyAlignment="1">
      <alignment horizontal="center"/>
    </xf>
    <xf numFmtId="0" fontId="40" fillId="0" borderId="54" xfId="0" applyFont="1" applyBorder="1" applyAlignment="1">
      <alignment horizontal="center" vertical="center" wrapText="1"/>
    </xf>
    <xf numFmtId="0" fontId="40" fillId="0" borderId="55" xfId="0" applyFont="1" applyBorder="1" applyAlignment="1">
      <alignment horizontal="center" vertical="center" wrapText="1"/>
    </xf>
    <xf numFmtId="0" fontId="40" fillId="0" borderId="56" xfId="0" applyFont="1" applyBorder="1" applyAlignment="1">
      <alignment horizontal="center" vertical="center" wrapText="1"/>
    </xf>
    <xf numFmtId="0" fontId="40" fillId="0" borderId="52" xfId="0" applyFont="1" applyBorder="1" applyAlignment="1">
      <alignment horizontal="center" vertical="center" wrapText="1"/>
    </xf>
    <xf numFmtId="0" fontId="40" fillId="0" borderId="58" xfId="0" applyFont="1" applyBorder="1" applyAlignment="1">
      <alignment horizontal="center" vertical="center" wrapText="1"/>
    </xf>
    <xf numFmtId="0" fontId="40" fillId="0" borderId="48" xfId="0" applyFont="1" applyBorder="1" applyAlignment="1">
      <alignment horizontal="center" vertical="center" wrapText="1"/>
    </xf>
    <xf numFmtId="0" fontId="40" fillId="0" borderId="59" xfId="0" applyFont="1" applyBorder="1" applyAlignment="1">
      <alignment horizontal="center" vertical="center" wrapText="1"/>
    </xf>
    <xf numFmtId="0" fontId="40" fillId="0" borderId="2" xfId="0" applyFont="1" applyBorder="1" applyAlignment="1">
      <alignment horizontal="center" vertical="center" wrapText="1"/>
    </xf>
    <xf numFmtId="0" fontId="23" fillId="3" borderId="32" xfId="0" applyFont="1" applyFill="1" applyBorder="1" applyAlignment="1">
      <alignment horizontal="center" vertical="center" wrapText="1"/>
    </xf>
    <xf numFmtId="0" fontId="23" fillId="3" borderId="10" xfId="0" applyFont="1" applyFill="1" applyBorder="1" applyAlignment="1">
      <alignment horizontal="center" vertical="center" wrapText="1"/>
    </xf>
    <xf numFmtId="0" fontId="23" fillId="4" borderId="32" xfId="0" applyFont="1" applyFill="1" applyBorder="1" applyAlignment="1">
      <alignment horizontal="center" vertical="center" wrapText="1"/>
    </xf>
    <xf numFmtId="0" fontId="23" fillId="4" borderId="0" xfId="0" applyFont="1" applyFill="1" applyBorder="1" applyAlignment="1">
      <alignment horizontal="center" vertical="center" wrapText="1"/>
    </xf>
    <xf numFmtId="0" fontId="23" fillId="4" borderId="10" xfId="0" applyFont="1" applyFill="1" applyBorder="1" applyAlignment="1">
      <alignment horizontal="center" vertical="center" wrapText="1"/>
    </xf>
    <xf numFmtId="0" fontId="23" fillId="3" borderId="1" xfId="0" applyFont="1" applyFill="1" applyBorder="1" applyAlignment="1">
      <alignment horizontal="center" vertical="center" wrapText="1"/>
    </xf>
    <xf numFmtId="0" fontId="23" fillId="3" borderId="0" xfId="0" applyFont="1" applyFill="1" applyBorder="1" applyAlignment="1">
      <alignment horizontal="center" vertical="center" wrapText="1"/>
    </xf>
    <xf numFmtId="0" fontId="13" fillId="2" borderId="12" xfId="8" applyFont="1" applyFill="1" applyBorder="1" applyAlignment="1">
      <alignment horizontal="center" vertical="center" wrapText="1"/>
    </xf>
    <xf numFmtId="0" fontId="13" fillId="2" borderId="6" xfId="8" applyFont="1" applyFill="1" applyBorder="1" applyAlignment="1">
      <alignment horizontal="center" vertical="center" wrapText="1"/>
    </xf>
    <xf numFmtId="0" fontId="13" fillId="2" borderId="36" xfId="8" applyFont="1" applyFill="1" applyBorder="1" applyAlignment="1">
      <alignment horizontal="center" vertical="center" wrapText="1"/>
    </xf>
    <xf numFmtId="0" fontId="13" fillId="2" borderId="37" xfId="8" applyFont="1" applyFill="1" applyBorder="1" applyAlignment="1">
      <alignment horizontal="center" vertical="center"/>
    </xf>
    <xf numFmtId="0" fontId="13" fillId="2" borderId="23" xfId="8" applyFont="1" applyFill="1" applyBorder="1" applyAlignment="1">
      <alignment horizontal="center" vertical="center" wrapText="1"/>
    </xf>
    <xf numFmtId="0" fontId="13" fillId="2" borderId="21" xfId="8" applyFont="1" applyFill="1" applyBorder="1" applyAlignment="1">
      <alignment horizontal="center" vertical="center"/>
    </xf>
    <xf numFmtId="177" fontId="13" fillId="2" borderId="34" xfId="8" applyNumberFormat="1" applyFont="1" applyFill="1" applyBorder="1" applyAlignment="1">
      <alignment horizontal="right" vertical="center"/>
    </xf>
    <xf numFmtId="177" fontId="13" fillId="2" borderId="7" xfId="8" applyNumberFormat="1" applyFon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12" fillId="0" borderId="0" xfId="8" applyFont="1" applyAlignment="1">
      <alignment horizontal="left" vertical="center"/>
    </xf>
    <xf numFmtId="0" fontId="13" fillId="2" borderId="13" xfId="8" applyFont="1" applyFill="1" applyBorder="1" applyAlignment="1">
      <alignment horizontal="center" vertical="center"/>
    </xf>
    <xf numFmtId="0" fontId="13" fillId="2" borderId="5" xfId="8" applyFont="1" applyFill="1" applyBorder="1" applyAlignment="1">
      <alignment horizontal="center" vertical="center"/>
    </xf>
    <xf numFmtId="0" fontId="13" fillId="2" borderId="12" xfId="8" applyFont="1" applyFill="1" applyBorder="1" applyAlignment="1">
      <alignment horizontal="center" vertical="center"/>
    </xf>
    <xf numFmtId="0" fontId="13" fillId="2" borderId="6" xfId="8" applyFont="1" applyFill="1" applyBorder="1" applyAlignment="1">
      <alignment horizontal="center" vertical="center"/>
    </xf>
  </cellXfs>
  <cellStyles count="13">
    <cellStyle name="백분율 2" xfId="7"/>
    <cellStyle name="쉼표 [0]" xfId="1" builtinId="6"/>
    <cellStyle name="쉼표 [0] 2" xfId="2"/>
    <cellStyle name="쉼표 [0] 3" xfId="5"/>
    <cellStyle name="쉼표 [0] 3 2" xfId="11"/>
    <cellStyle name="표준" xfId="0" builtinId="0"/>
    <cellStyle name="표준 2" xfId="3"/>
    <cellStyle name="표준 2 2" xfId="8"/>
    <cellStyle name="표준 2 6" xfId="6"/>
    <cellStyle name="표준 3" xfId="4"/>
    <cellStyle name="표준 3 2" xfId="9"/>
    <cellStyle name="표준 3 2 2" xfId="12"/>
    <cellStyle name="표준 3 3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R13"/>
  <sheetViews>
    <sheetView view="pageBreakPreview" zoomScale="60" zoomScaleNormal="100" workbookViewId="0">
      <selection activeCell="F8" sqref="F8"/>
    </sheetView>
  </sheetViews>
  <sheetFormatPr defaultRowHeight="13.5"/>
  <cols>
    <col min="4" max="4" width="5" customWidth="1"/>
    <col min="12" max="12" width="11.21875" customWidth="1"/>
  </cols>
  <sheetData>
    <row r="3" spans="1:18" ht="201.75" customHeight="1"/>
    <row r="4" spans="1:18" ht="35.25">
      <c r="A4" s="112"/>
      <c r="B4" s="112"/>
      <c r="C4" s="112"/>
      <c r="D4" s="112"/>
      <c r="E4" s="112"/>
      <c r="F4" s="112"/>
      <c r="G4" s="112"/>
      <c r="H4" s="112"/>
      <c r="I4" s="112"/>
      <c r="J4" s="112"/>
      <c r="K4" s="112"/>
      <c r="L4" s="112"/>
    </row>
    <row r="5" spans="1:18" ht="38.25">
      <c r="A5" s="113" t="s">
        <v>94</v>
      </c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4"/>
      <c r="N5" s="4"/>
      <c r="O5" s="4"/>
      <c r="P5" s="4"/>
      <c r="Q5" s="4"/>
      <c r="R5" s="4"/>
    </row>
    <row r="6" spans="1:18" ht="27" customHeigh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8" ht="35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spans="1:18" ht="183.7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</row>
    <row r="9" spans="1:18" ht="111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</row>
    <row r="10" spans="1:18" ht="73.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</row>
    <row r="11" spans="1:18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1:18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1:18" ht="31.5">
      <c r="A13" s="114" t="s">
        <v>46</v>
      </c>
      <c r="B13" s="114"/>
      <c r="C13" s="114"/>
      <c r="D13" s="114"/>
      <c r="E13" s="114"/>
      <c r="F13" s="114"/>
      <c r="G13" s="114"/>
      <c r="H13" s="114"/>
      <c r="I13" s="114"/>
      <c r="J13" s="114"/>
      <c r="K13" s="114"/>
      <c r="L13" s="114"/>
      <c r="M13" s="5"/>
      <c r="N13" s="5"/>
      <c r="O13" s="5"/>
      <c r="P13" s="5"/>
      <c r="Q13" s="5"/>
      <c r="R13" s="5"/>
    </row>
  </sheetData>
  <mergeCells count="3">
    <mergeCell ref="A4:L4"/>
    <mergeCell ref="A5:L5"/>
    <mergeCell ref="A13:L13"/>
  </mergeCells>
  <phoneticPr fontId="6" type="noConversion"/>
  <pageMargins left="0.59055118110236227" right="0.59055118110236227" top="1.3385826771653544" bottom="0.98425196850393704" header="0.51181102362204722" footer="0.51181102362204722"/>
  <pageSetup paperSize="9" scale="71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6"/>
  <sheetViews>
    <sheetView zoomScale="90" zoomScaleNormal="90" workbookViewId="0">
      <pane ySplit="1" topLeftCell="A2" activePane="bottomLeft" state="frozen"/>
      <selection pane="bottomLeft" activeCell="L26" sqref="L26"/>
    </sheetView>
  </sheetViews>
  <sheetFormatPr defaultRowHeight="16.5"/>
  <cols>
    <col min="1" max="1" width="10.88671875" style="6" customWidth="1"/>
    <col min="2" max="2" width="12.33203125" style="6" customWidth="1"/>
    <col min="3" max="3" width="15.5546875" style="6" customWidth="1"/>
    <col min="4" max="4" width="16.21875" style="6" customWidth="1"/>
    <col min="5" max="6" width="15" style="6" customWidth="1"/>
    <col min="7" max="7" width="12.5546875" style="6" customWidth="1"/>
    <col min="8" max="8" width="12.109375" style="6" customWidth="1"/>
    <col min="9" max="9" width="15.77734375" style="6" customWidth="1"/>
    <col min="10" max="10" width="15.33203125" style="6" customWidth="1"/>
    <col min="11" max="11" width="13.77734375" style="6" customWidth="1"/>
    <col min="12" max="13" width="8.88671875" style="6"/>
    <col min="14" max="14" width="16.33203125" style="6" bestFit="1" customWidth="1"/>
    <col min="15" max="16384" width="8.88671875" style="6"/>
  </cols>
  <sheetData>
    <row r="1" spans="1:12" ht="25.5">
      <c r="A1" s="123" t="s">
        <v>96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</row>
    <row r="2" spans="1:12" ht="17.25">
      <c r="A2" s="124" t="s">
        <v>33</v>
      </c>
      <c r="B2" s="124"/>
      <c r="C2" s="124"/>
      <c r="D2" s="124"/>
      <c r="E2" s="124"/>
      <c r="F2" s="124"/>
      <c r="G2" s="124"/>
      <c r="H2" s="124"/>
      <c r="I2" s="124"/>
      <c r="J2" s="124"/>
      <c r="K2" s="124"/>
    </row>
    <row r="3" spans="1:12" ht="17.25" thickBot="1">
      <c r="A3" s="125" t="s">
        <v>34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</row>
    <row r="4" spans="1:12" ht="17.25" thickBot="1">
      <c r="A4" s="36"/>
      <c r="B4" s="37"/>
      <c r="C4" s="37"/>
      <c r="D4" s="37"/>
      <c r="E4" s="37"/>
      <c r="F4" s="37"/>
      <c r="G4" s="37"/>
      <c r="H4" s="37"/>
      <c r="I4" s="38"/>
      <c r="J4" s="38"/>
      <c r="K4" s="38"/>
      <c r="L4" s="42"/>
    </row>
    <row r="5" spans="1:12" ht="17.25" thickBot="1">
      <c r="A5" s="128" t="s">
        <v>35</v>
      </c>
      <c r="B5" s="129"/>
      <c r="C5" s="129"/>
      <c r="D5" s="129"/>
      <c r="E5" s="129"/>
      <c r="F5" s="66"/>
      <c r="G5" s="117" t="s">
        <v>36</v>
      </c>
      <c r="H5" s="118"/>
      <c r="I5" s="118"/>
      <c r="J5" s="118"/>
      <c r="K5" s="118"/>
      <c r="L5" s="119"/>
    </row>
    <row r="6" spans="1:12" ht="17.25" thickBot="1">
      <c r="A6" s="130" t="s">
        <v>37</v>
      </c>
      <c r="B6" s="130" t="s">
        <v>38</v>
      </c>
      <c r="C6" s="132" t="s">
        <v>95</v>
      </c>
      <c r="D6" s="132" t="s">
        <v>97</v>
      </c>
      <c r="E6" s="115" t="s">
        <v>39</v>
      </c>
      <c r="F6" s="138"/>
      <c r="G6" s="134" t="s">
        <v>40</v>
      </c>
      <c r="H6" s="136" t="s">
        <v>41</v>
      </c>
      <c r="I6" s="137" t="s">
        <v>95</v>
      </c>
      <c r="J6" s="137" t="s">
        <v>97</v>
      </c>
      <c r="K6" s="115" t="s">
        <v>39</v>
      </c>
      <c r="L6" s="116"/>
    </row>
    <row r="7" spans="1:12" ht="17.25" thickBot="1">
      <c r="A7" s="131"/>
      <c r="B7" s="131"/>
      <c r="C7" s="133"/>
      <c r="D7" s="133"/>
      <c r="E7" s="67" t="s">
        <v>42</v>
      </c>
      <c r="F7" s="68" t="s">
        <v>69</v>
      </c>
      <c r="G7" s="135"/>
      <c r="H7" s="131"/>
      <c r="I7" s="133"/>
      <c r="J7" s="133"/>
      <c r="K7" s="67" t="s">
        <v>42</v>
      </c>
      <c r="L7" s="68" t="s">
        <v>69</v>
      </c>
    </row>
    <row r="8" spans="1:12" ht="18" customHeight="1">
      <c r="A8" s="126" t="s">
        <v>70</v>
      </c>
      <c r="B8" s="127"/>
      <c r="C8" s="46">
        <f>SUM(C9:C10)</f>
        <v>177615000</v>
      </c>
      <c r="D8" s="46">
        <f>SUM(D9:D10)</f>
        <v>189769000</v>
      </c>
      <c r="E8" s="46">
        <f>D8-C8</f>
        <v>12154000</v>
      </c>
      <c r="F8" s="93">
        <v>8.24</v>
      </c>
      <c r="G8" s="126" t="s">
        <v>71</v>
      </c>
      <c r="H8" s="127"/>
      <c r="I8" s="46">
        <f>SUM(I9:I12)</f>
        <v>177615000</v>
      </c>
      <c r="J8" s="46">
        <f>SUM(J9:J12)</f>
        <v>189769000</v>
      </c>
      <c r="K8" s="69">
        <f>J8-I8</f>
        <v>12154000</v>
      </c>
      <c r="L8" s="83">
        <f>K8/I8*100</f>
        <v>6.8428905216338709</v>
      </c>
    </row>
    <row r="9" spans="1:12" ht="18" customHeight="1">
      <c r="A9" s="70" t="s">
        <v>43</v>
      </c>
      <c r="B9" s="90" t="s">
        <v>89</v>
      </c>
      <c r="C9" s="76">
        <v>169015000</v>
      </c>
      <c r="D9" s="76">
        <v>178705000</v>
      </c>
      <c r="E9" s="81">
        <f>D9-C9</f>
        <v>9690000</v>
      </c>
      <c r="F9" s="94">
        <v>8.24</v>
      </c>
      <c r="G9" s="120" t="s">
        <v>44</v>
      </c>
      <c r="H9" s="79" t="s">
        <v>45</v>
      </c>
      <c r="I9" s="73">
        <v>152556000</v>
      </c>
      <c r="J9" s="73">
        <v>161549000</v>
      </c>
      <c r="K9" s="82">
        <f t="shared" ref="K9:K12" si="0">J9-I9</f>
        <v>8993000</v>
      </c>
      <c r="L9" s="74">
        <f t="shared" ref="L9:L12" si="1">K9/I9*100</f>
        <v>5.894884501428983</v>
      </c>
    </row>
    <row r="10" spans="1:12" ht="18" customHeight="1">
      <c r="A10" s="75"/>
      <c r="B10" s="72" t="s">
        <v>90</v>
      </c>
      <c r="C10" s="76">
        <v>8600000</v>
      </c>
      <c r="D10" s="76">
        <v>11064000</v>
      </c>
      <c r="E10" s="71">
        <f>D10-C10</f>
        <v>2464000</v>
      </c>
      <c r="F10" s="77">
        <f>E10/C10*100</f>
        <v>28.651162790697676</v>
      </c>
      <c r="G10" s="121"/>
      <c r="H10" s="79" t="s">
        <v>72</v>
      </c>
      <c r="I10" s="78">
        <v>1200000</v>
      </c>
      <c r="J10" s="78">
        <v>1400000</v>
      </c>
      <c r="K10" s="82">
        <f t="shared" si="0"/>
        <v>200000</v>
      </c>
      <c r="L10" s="74">
        <f t="shared" si="1"/>
        <v>16.666666666666664</v>
      </c>
    </row>
    <row r="11" spans="1:12" ht="18" customHeight="1">
      <c r="A11" s="75"/>
      <c r="B11" s="72"/>
      <c r="C11" s="51"/>
      <c r="D11" s="51"/>
      <c r="E11" s="71"/>
      <c r="F11" s="77"/>
      <c r="G11" s="122"/>
      <c r="H11" s="79" t="s">
        <v>73</v>
      </c>
      <c r="I11" s="78">
        <v>15259000</v>
      </c>
      <c r="J11" s="78">
        <v>15756000</v>
      </c>
      <c r="K11" s="82">
        <f t="shared" si="0"/>
        <v>497000</v>
      </c>
      <c r="L11" s="95">
        <f>K11/I11*100</f>
        <v>3.2570941739301396</v>
      </c>
    </row>
    <row r="12" spans="1:12" ht="18" customHeight="1">
      <c r="A12" s="75"/>
      <c r="B12" s="72"/>
      <c r="C12" s="51"/>
      <c r="D12" s="51"/>
      <c r="E12" s="71"/>
      <c r="F12" s="77"/>
      <c r="G12" s="80" t="s">
        <v>75</v>
      </c>
      <c r="H12" s="79" t="s">
        <v>74</v>
      </c>
      <c r="I12" s="78">
        <v>8600000</v>
      </c>
      <c r="J12" s="78">
        <v>11064000</v>
      </c>
      <c r="K12" s="82">
        <f t="shared" si="0"/>
        <v>2464000</v>
      </c>
      <c r="L12" s="74">
        <f t="shared" si="1"/>
        <v>28.651162790697676</v>
      </c>
    </row>
    <row r="16" spans="1:12">
      <c r="H16" s="89"/>
    </row>
    <row r="17" spans="8:10">
      <c r="H17" s="89"/>
      <c r="I17" s="89"/>
      <c r="J17" s="89"/>
    </row>
    <row r="26" spans="8:10">
      <c r="I26" s="89"/>
    </row>
  </sheetData>
  <mergeCells count="18">
    <mergeCell ref="G8:H8"/>
    <mergeCell ref="E6:F6"/>
    <mergeCell ref="K6:L6"/>
    <mergeCell ref="G5:L5"/>
    <mergeCell ref="G9:G11"/>
    <mergeCell ref="A1:K1"/>
    <mergeCell ref="A2:K2"/>
    <mergeCell ref="A3:K3"/>
    <mergeCell ref="A8:B8"/>
    <mergeCell ref="A5:E5"/>
    <mergeCell ref="A6:A7"/>
    <mergeCell ref="B6:B7"/>
    <mergeCell ref="C6:C7"/>
    <mergeCell ref="D6:D7"/>
    <mergeCell ref="G6:G7"/>
    <mergeCell ref="H6:H7"/>
    <mergeCell ref="I6:I7"/>
    <mergeCell ref="J6:J7"/>
  </mergeCells>
  <phoneticPr fontId="6" type="noConversion"/>
  <pageMargins left="0.11811023622047245" right="0.11811023622047245" top="0.74803149606299213" bottom="0.74803149606299213" header="0.31496062992125984" footer="0.31496062992125984"/>
  <pageSetup paperSize="9" scale="77" orientation="landscape" r:id="rId1"/>
  <colBreaks count="1" manualBreakCount="1">
    <brk id="1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"/>
  <sheetViews>
    <sheetView zoomScaleNormal="100" workbookViewId="0">
      <selection activeCell="F8" sqref="F8"/>
    </sheetView>
  </sheetViews>
  <sheetFormatPr defaultRowHeight="16.5"/>
  <cols>
    <col min="1" max="1" width="8.88671875" style="6"/>
    <col min="2" max="2" width="10.33203125" style="6" customWidth="1"/>
    <col min="3" max="3" width="20" style="6" customWidth="1"/>
    <col min="4" max="4" width="15" style="6" bestFit="1" customWidth="1"/>
    <col min="5" max="5" width="16.33203125" style="6" customWidth="1"/>
    <col min="6" max="6" width="17.77734375" style="6" customWidth="1"/>
    <col min="7" max="7" width="1.33203125" style="6" customWidth="1"/>
    <col min="8" max="8" width="4.44140625" style="6" customWidth="1"/>
    <col min="9" max="9" width="6.5546875" style="6" customWidth="1"/>
    <col min="10" max="11" width="2.5546875" style="6" customWidth="1"/>
    <col min="12" max="12" width="2.33203125" style="6" customWidth="1"/>
    <col min="13" max="13" width="2.88671875" style="6" hidden="1" customWidth="1"/>
    <col min="14" max="14" width="19.88671875" style="6" customWidth="1"/>
    <col min="15" max="16" width="12.77734375" style="6" bestFit="1" customWidth="1"/>
    <col min="17" max="16384" width="8.88671875" style="6"/>
  </cols>
  <sheetData>
    <row r="1" spans="1:19" ht="39.75" customHeight="1">
      <c r="A1" s="55" t="s">
        <v>78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4"/>
      <c r="P1" s="54"/>
      <c r="Q1" s="54"/>
      <c r="R1" s="54"/>
      <c r="S1" s="54"/>
    </row>
    <row r="2" spans="1:19" ht="20.25">
      <c r="A2" s="31"/>
      <c r="B2" s="31"/>
      <c r="C2" s="31"/>
      <c r="D2" s="31"/>
      <c r="E2" s="31"/>
      <c r="F2" s="31"/>
      <c r="G2" s="31"/>
      <c r="H2" s="31"/>
      <c r="I2" s="31"/>
      <c r="J2" s="31"/>
      <c r="K2" s="141" t="s">
        <v>18</v>
      </c>
      <c r="L2" s="141"/>
      <c r="M2" s="141"/>
      <c r="N2" s="141"/>
    </row>
    <row r="3" spans="1:19" ht="21" customHeight="1">
      <c r="A3" s="140" t="s">
        <v>2</v>
      </c>
      <c r="B3" s="140"/>
      <c r="C3" s="140"/>
      <c r="D3" s="140"/>
      <c r="E3" s="140"/>
      <c r="F3" s="140"/>
      <c r="G3" s="140"/>
      <c r="H3" s="140"/>
      <c r="I3" s="140"/>
      <c r="J3" s="140"/>
      <c r="K3" s="140"/>
      <c r="L3" s="140"/>
      <c r="M3" s="140"/>
      <c r="N3" s="140"/>
    </row>
    <row r="4" spans="1:19" ht="21" customHeight="1">
      <c r="A4" s="139" t="s">
        <v>3</v>
      </c>
      <c r="B4" s="139" t="s">
        <v>4</v>
      </c>
      <c r="C4" s="139" t="s">
        <v>5</v>
      </c>
      <c r="D4" s="155" t="s">
        <v>95</v>
      </c>
      <c r="E4" s="155" t="s">
        <v>97</v>
      </c>
      <c r="F4" s="45" t="s">
        <v>6</v>
      </c>
      <c r="G4" s="139" t="s">
        <v>8</v>
      </c>
      <c r="H4" s="139"/>
      <c r="I4" s="139"/>
      <c r="J4" s="139"/>
      <c r="K4" s="139"/>
      <c r="L4" s="139"/>
      <c r="M4" s="139"/>
      <c r="N4" s="139"/>
    </row>
    <row r="5" spans="1:19">
      <c r="A5" s="139"/>
      <c r="B5" s="139"/>
      <c r="C5" s="139"/>
      <c r="D5" s="155"/>
      <c r="E5" s="155"/>
      <c r="F5" s="45" t="s">
        <v>7</v>
      </c>
      <c r="G5" s="139"/>
      <c r="H5" s="139"/>
      <c r="I5" s="139"/>
      <c r="J5" s="139"/>
      <c r="K5" s="139"/>
      <c r="L5" s="139"/>
      <c r="M5" s="139"/>
      <c r="N5" s="139"/>
    </row>
    <row r="6" spans="1:19" ht="51.75" customHeight="1">
      <c r="A6" s="126" t="s">
        <v>77</v>
      </c>
      <c r="B6" s="127"/>
      <c r="C6" s="144"/>
      <c r="D6" s="46">
        <v>164085000</v>
      </c>
      <c r="E6" s="46">
        <f>E8+E9+E10</f>
        <v>189769000</v>
      </c>
      <c r="F6" s="46">
        <f>E6-D6</f>
        <v>25684000</v>
      </c>
      <c r="G6" s="149"/>
      <c r="H6" s="150"/>
      <c r="I6" s="150"/>
      <c r="J6" s="150"/>
      <c r="K6" s="150"/>
      <c r="L6" s="150"/>
      <c r="M6" s="150"/>
      <c r="N6" s="151"/>
    </row>
    <row r="7" spans="1:19" ht="55.5" customHeight="1">
      <c r="A7" s="142" t="s">
        <v>76</v>
      </c>
      <c r="B7" s="143" t="s">
        <v>10</v>
      </c>
      <c r="C7" s="47" t="s">
        <v>9</v>
      </c>
      <c r="D7" s="48">
        <f>SUM(D8:D10)</f>
        <v>177615000</v>
      </c>
      <c r="E7" s="48">
        <f>SUM(E8:E10)</f>
        <v>189769000</v>
      </c>
      <c r="F7" s="46">
        <f>E7-D7</f>
        <v>12154000</v>
      </c>
      <c r="G7" s="152"/>
      <c r="H7" s="153"/>
      <c r="I7" s="153"/>
      <c r="J7" s="153"/>
      <c r="K7" s="153"/>
      <c r="L7" s="153"/>
      <c r="M7" s="153"/>
      <c r="N7" s="154"/>
    </row>
    <row r="8" spans="1:19" ht="33.75" customHeight="1">
      <c r="A8" s="142"/>
      <c r="B8" s="143"/>
      <c r="C8" s="49" t="s">
        <v>55</v>
      </c>
      <c r="D8" s="50">
        <v>77440000</v>
      </c>
      <c r="E8" s="50">
        <v>82650000</v>
      </c>
      <c r="F8" s="51">
        <f>E8-D8</f>
        <v>5210000</v>
      </c>
      <c r="G8" s="145" t="s">
        <v>100</v>
      </c>
      <c r="H8" s="146"/>
      <c r="I8" s="146"/>
      <c r="J8" s="146"/>
      <c r="K8" s="146"/>
      <c r="L8" s="146"/>
      <c r="M8" s="146"/>
      <c r="N8" s="147"/>
    </row>
    <row r="9" spans="1:19" ht="69.75" customHeight="1">
      <c r="A9" s="142"/>
      <c r="B9" s="143"/>
      <c r="C9" s="49" t="s">
        <v>53</v>
      </c>
      <c r="D9" s="50">
        <v>43441000</v>
      </c>
      <c r="E9" s="50">
        <v>45827000</v>
      </c>
      <c r="F9" s="51">
        <f t="shared" ref="F9:F10" si="0">E9-D9</f>
        <v>2386000</v>
      </c>
      <c r="G9" s="148" t="s">
        <v>101</v>
      </c>
      <c r="H9" s="146"/>
      <c r="I9" s="146"/>
      <c r="J9" s="146"/>
      <c r="K9" s="146"/>
      <c r="L9" s="146"/>
      <c r="M9" s="146"/>
      <c r="N9" s="147"/>
    </row>
    <row r="10" spans="1:19" ht="105.75" customHeight="1">
      <c r="A10" s="142"/>
      <c r="B10" s="143"/>
      <c r="C10" s="52" t="s">
        <v>54</v>
      </c>
      <c r="D10" s="53">
        <v>56734000</v>
      </c>
      <c r="E10" s="53">
        <v>61292000</v>
      </c>
      <c r="F10" s="51">
        <f t="shared" si="0"/>
        <v>4558000</v>
      </c>
      <c r="G10" s="148" t="s">
        <v>103</v>
      </c>
      <c r="H10" s="146"/>
      <c r="I10" s="146"/>
      <c r="J10" s="146"/>
      <c r="K10" s="146"/>
      <c r="L10" s="146"/>
      <c r="M10" s="146"/>
      <c r="N10" s="147"/>
    </row>
    <row r="11" spans="1:19" ht="15" customHeight="1">
      <c r="A11" s="7"/>
      <c r="B11" s="7"/>
      <c r="C11" s="8"/>
      <c r="D11" s="9"/>
      <c r="E11" s="9"/>
      <c r="F11" s="9"/>
      <c r="G11" s="10"/>
      <c r="H11" s="11"/>
      <c r="I11" s="12"/>
      <c r="J11" s="12"/>
      <c r="K11" s="12"/>
      <c r="L11" s="12"/>
      <c r="M11" s="12"/>
      <c r="N11" s="13"/>
    </row>
  </sheetData>
  <mergeCells count="15">
    <mergeCell ref="G4:N5"/>
    <mergeCell ref="A3:N3"/>
    <mergeCell ref="K2:N2"/>
    <mergeCell ref="A7:A10"/>
    <mergeCell ref="B7:B10"/>
    <mergeCell ref="A6:C6"/>
    <mergeCell ref="G8:N8"/>
    <mergeCell ref="G9:N9"/>
    <mergeCell ref="G10:N10"/>
    <mergeCell ref="G6:N7"/>
    <mergeCell ref="A4:A5"/>
    <mergeCell ref="B4:B5"/>
    <mergeCell ref="C4:C5"/>
    <mergeCell ref="D4:D5"/>
    <mergeCell ref="E4:E5"/>
  </mergeCells>
  <phoneticPr fontId="6" type="noConversion"/>
  <pageMargins left="0.70866141732283472" right="0.51181102362204722" top="0.74803149606299213" bottom="0.55118110236220474" header="0.31496062992125984" footer="0.31496062992125984"/>
  <pageSetup paperSize="9" scale="6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7"/>
  <sheetViews>
    <sheetView tabSelected="1" zoomScaleNormal="100" workbookViewId="0">
      <selection activeCell="E36" sqref="E36"/>
    </sheetView>
  </sheetViews>
  <sheetFormatPr defaultRowHeight="13.5"/>
  <cols>
    <col min="1" max="1" width="8.77734375" customWidth="1"/>
    <col min="2" max="2" width="7.33203125" customWidth="1"/>
    <col min="3" max="3" width="9.109375" customWidth="1"/>
    <col min="4" max="5" width="13" customWidth="1"/>
    <col min="6" max="6" width="12.21875" customWidth="1"/>
    <col min="7" max="7" width="14.109375" bestFit="1" customWidth="1"/>
    <col min="8" max="8" width="11.33203125" bestFit="1" customWidth="1"/>
    <col min="9" max="9" width="12.44140625" bestFit="1" customWidth="1"/>
  </cols>
  <sheetData>
    <row r="1" spans="1:9" ht="22.5" customHeight="1">
      <c r="A1" s="173" t="s">
        <v>79</v>
      </c>
      <c r="B1" s="173"/>
      <c r="C1" s="173"/>
      <c r="D1" s="173"/>
      <c r="E1" s="173"/>
      <c r="F1" s="173"/>
    </row>
    <row r="2" spans="1:9" ht="17.25" customHeight="1">
      <c r="A2" s="43" t="s">
        <v>19</v>
      </c>
      <c r="B2" s="43"/>
      <c r="C2" s="43"/>
      <c r="D2" s="43"/>
      <c r="E2" s="43"/>
      <c r="F2" s="43"/>
    </row>
    <row r="3" spans="1:9" ht="21" customHeight="1">
      <c r="A3" s="174" t="s">
        <v>20</v>
      </c>
      <c r="B3" s="175"/>
      <c r="C3" s="176"/>
      <c r="D3" s="177" t="s">
        <v>98</v>
      </c>
      <c r="E3" s="179" t="s">
        <v>99</v>
      </c>
      <c r="F3" s="166" t="s">
        <v>21</v>
      </c>
    </row>
    <row r="4" spans="1:9" ht="20.25" customHeight="1">
      <c r="A4" s="110" t="s">
        <v>22</v>
      </c>
      <c r="B4" s="111" t="s">
        <v>23</v>
      </c>
      <c r="C4" s="111" t="s">
        <v>24</v>
      </c>
      <c r="D4" s="178"/>
      <c r="E4" s="180"/>
      <c r="F4" s="166"/>
    </row>
    <row r="5" spans="1:9" ht="20.25" customHeight="1">
      <c r="A5" s="181" t="s">
        <v>80</v>
      </c>
      <c r="B5" s="181"/>
      <c r="C5" s="181"/>
      <c r="D5" s="86">
        <f>D6+D22</f>
        <v>177615000</v>
      </c>
      <c r="E5" s="105">
        <f>E6+E22</f>
        <v>189769000</v>
      </c>
      <c r="F5" s="86">
        <f t="shared" ref="F5:F14" si="0">E5-D5</f>
        <v>12154000</v>
      </c>
    </row>
    <row r="6" spans="1:9" ht="20.25" customHeight="1">
      <c r="A6" s="166" t="s">
        <v>81</v>
      </c>
      <c r="B6" s="166"/>
      <c r="C6" s="166"/>
      <c r="D6" s="85">
        <f>D7+D12+D15</f>
        <v>169015000</v>
      </c>
      <c r="E6" s="105">
        <f>E7+E12+E15</f>
        <v>178705000</v>
      </c>
      <c r="F6" s="85">
        <f t="shared" si="0"/>
        <v>9690000</v>
      </c>
      <c r="G6" s="88"/>
    </row>
    <row r="7" spans="1:9" ht="24" customHeight="1">
      <c r="A7" s="40"/>
      <c r="B7" s="166" t="s">
        <v>82</v>
      </c>
      <c r="C7" s="166"/>
      <c r="D7" s="85">
        <f>SUM(D8:D11)</f>
        <v>152556000</v>
      </c>
      <c r="E7" s="106">
        <f>SUM(E8:E11)</f>
        <v>161549000</v>
      </c>
      <c r="F7" s="85">
        <f t="shared" si="0"/>
        <v>8993000</v>
      </c>
      <c r="G7" s="88"/>
    </row>
    <row r="8" spans="1:9" ht="69.75" customHeight="1">
      <c r="A8" s="187" t="s">
        <v>27</v>
      </c>
      <c r="B8" s="184" t="s">
        <v>56</v>
      </c>
      <c r="C8" s="96" t="s">
        <v>11</v>
      </c>
      <c r="D8" s="97">
        <v>126303000</v>
      </c>
      <c r="E8" s="98">
        <v>137345000</v>
      </c>
      <c r="F8" s="58">
        <f t="shared" si="0"/>
        <v>11042000</v>
      </c>
      <c r="G8" s="88"/>
    </row>
    <row r="9" spans="1:9" ht="69.75" customHeight="1">
      <c r="A9" s="187"/>
      <c r="B9" s="185"/>
      <c r="C9" s="41" t="s">
        <v>63</v>
      </c>
      <c r="D9" s="56">
        <v>10525000</v>
      </c>
      <c r="E9" s="57">
        <v>11445000</v>
      </c>
      <c r="F9" s="58">
        <f t="shared" si="0"/>
        <v>920000</v>
      </c>
      <c r="G9" s="88"/>
    </row>
    <row r="10" spans="1:9" ht="63.75" customHeight="1">
      <c r="A10" s="187"/>
      <c r="B10" s="185"/>
      <c r="C10" s="41" t="s">
        <v>65</v>
      </c>
      <c r="D10" s="56">
        <v>15628000</v>
      </c>
      <c r="E10" s="57">
        <v>12759000</v>
      </c>
      <c r="F10" s="58">
        <f t="shared" si="0"/>
        <v>-2869000</v>
      </c>
      <c r="G10" s="88"/>
    </row>
    <row r="11" spans="1:9" ht="43.5" customHeight="1">
      <c r="A11" s="187"/>
      <c r="B11" s="186"/>
      <c r="C11" s="92" t="s">
        <v>91</v>
      </c>
      <c r="D11" s="58">
        <v>100000</v>
      </c>
      <c r="E11" s="107">
        <v>0</v>
      </c>
      <c r="F11" s="58">
        <f t="shared" si="0"/>
        <v>-100000</v>
      </c>
      <c r="G11" s="88"/>
    </row>
    <row r="12" spans="1:9" ht="24.75" customHeight="1">
      <c r="A12" s="187"/>
      <c r="B12" s="167" t="s">
        <v>83</v>
      </c>
      <c r="C12" s="167"/>
      <c r="D12" s="58">
        <f>D13+D14</f>
        <v>1200000</v>
      </c>
      <c r="E12" s="107">
        <f>SUM(E13:E14)</f>
        <v>1400000</v>
      </c>
      <c r="F12" s="58">
        <f t="shared" si="0"/>
        <v>200000</v>
      </c>
      <c r="G12" s="88"/>
    </row>
    <row r="13" spans="1:9" ht="29.25" customHeight="1">
      <c r="A13" s="187"/>
      <c r="B13" s="182" t="s">
        <v>25</v>
      </c>
      <c r="C13" s="84" t="s">
        <v>26</v>
      </c>
      <c r="D13" s="59">
        <v>600000</v>
      </c>
      <c r="E13" s="60">
        <v>500000</v>
      </c>
      <c r="F13" s="102">
        <f t="shared" si="0"/>
        <v>-100000</v>
      </c>
      <c r="I13" s="88"/>
    </row>
    <row r="14" spans="1:9" ht="26.25" customHeight="1">
      <c r="A14" s="187"/>
      <c r="B14" s="183"/>
      <c r="C14" s="87" t="s">
        <v>28</v>
      </c>
      <c r="D14" s="59">
        <v>600000</v>
      </c>
      <c r="E14" s="60">
        <v>900000</v>
      </c>
      <c r="F14" s="102">
        <f t="shared" si="0"/>
        <v>300000</v>
      </c>
    </row>
    <row r="15" spans="1:9" ht="26.25" customHeight="1">
      <c r="A15" s="187"/>
      <c r="B15" s="164" t="s">
        <v>87</v>
      </c>
      <c r="C15" s="168"/>
      <c r="D15" s="59">
        <f>SUM(D16:D21)</f>
        <v>15259000</v>
      </c>
      <c r="E15" s="60">
        <f>SUM(E16:E21)</f>
        <v>15756000</v>
      </c>
      <c r="F15" s="102">
        <f>SUM(F16:F21)</f>
        <v>497000</v>
      </c>
    </row>
    <row r="16" spans="1:9" ht="23.25" customHeight="1">
      <c r="A16" s="187"/>
      <c r="B16" s="182" t="s">
        <v>86</v>
      </c>
      <c r="C16" s="87" t="s">
        <v>16</v>
      </c>
      <c r="D16" s="59">
        <v>1000000</v>
      </c>
      <c r="E16" s="60">
        <v>1000000</v>
      </c>
      <c r="F16" s="102">
        <f>1000000-D16</f>
        <v>0</v>
      </c>
    </row>
    <row r="17" spans="1:8" ht="85.5" customHeight="1">
      <c r="A17" s="187"/>
      <c r="B17" s="188"/>
      <c r="C17" s="87" t="s">
        <v>64</v>
      </c>
      <c r="D17" s="61">
        <v>4469000</v>
      </c>
      <c r="E17" s="62">
        <v>4706000</v>
      </c>
      <c r="F17" s="102">
        <f>E17-D17</f>
        <v>237000</v>
      </c>
      <c r="H17" s="88"/>
    </row>
    <row r="18" spans="1:8" ht="63" customHeight="1">
      <c r="A18" s="187"/>
      <c r="B18" s="188"/>
      <c r="C18" s="84" t="s">
        <v>1</v>
      </c>
      <c r="D18" s="91">
        <v>4300000</v>
      </c>
      <c r="E18" s="101">
        <v>4300000</v>
      </c>
      <c r="F18" s="102">
        <f>E18-D18</f>
        <v>0</v>
      </c>
    </row>
    <row r="19" spans="1:8" ht="108" customHeight="1">
      <c r="A19" s="187"/>
      <c r="B19" s="188"/>
      <c r="C19" s="39" t="s">
        <v>29</v>
      </c>
      <c r="D19" s="59">
        <v>1950000</v>
      </c>
      <c r="E19" s="60">
        <v>1950000</v>
      </c>
      <c r="F19" s="102">
        <f>E19-D19</f>
        <v>0</v>
      </c>
      <c r="G19" s="88"/>
    </row>
    <row r="20" spans="1:8" ht="25.5" customHeight="1">
      <c r="A20" s="187"/>
      <c r="B20" s="188"/>
      <c r="C20" s="44" t="s">
        <v>57</v>
      </c>
      <c r="D20" s="64">
        <v>900000</v>
      </c>
      <c r="E20" s="65">
        <f>D20+F20</f>
        <v>900000</v>
      </c>
      <c r="F20" s="102">
        <v>0</v>
      </c>
    </row>
    <row r="21" spans="1:8" ht="60.75" customHeight="1">
      <c r="A21" s="187"/>
      <c r="B21" s="188"/>
      <c r="C21" s="84" t="s">
        <v>17</v>
      </c>
      <c r="D21" s="91">
        <v>2640000</v>
      </c>
      <c r="E21" s="101">
        <v>2900000</v>
      </c>
      <c r="F21" s="102">
        <f>E21-D21</f>
        <v>260000</v>
      </c>
    </row>
    <row r="22" spans="1:8" ht="43.5" customHeight="1">
      <c r="A22" s="163" t="s">
        <v>84</v>
      </c>
      <c r="B22" s="164"/>
      <c r="C22" s="165"/>
      <c r="D22" s="63">
        <f>SUM(D23:D27)</f>
        <v>8600000</v>
      </c>
      <c r="E22" s="101">
        <f>SUM(E23:E27)</f>
        <v>11064000</v>
      </c>
      <c r="F22" s="102">
        <f>SUM(F23:F27)</f>
        <v>2464000</v>
      </c>
    </row>
    <row r="23" spans="1:8" ht="26.25" customHeight="1">
      <c r="A23" s="157" t="s">
        <v>92</v>
      </c>
      <c r="B23" s="158"/>
      <c r="C23" s="169" t="s">
        <v>93</v>
      </c>
      <c r="D23" s="156">
        <v>3400000</v>
      </c>
      <c r="E23" s="171">
        <v>3400000</v>
      </c>
      <c r="F23" s="156">
        <v>0</v>
      </c>
    </row>
    <row r="24" spans="1:8" ht="22.5" customHeight="1">
      <c r="A24" s="159"/>
      <c r="B24" s="160"/>
      <c r="C24" s="170"/>
      <c r="D24" s="156"/>
      <c r="E24" s="172"/>
      <c r="F24" s="156"/>
    </row>
    <row r="25" spans="1:8" ht="20.25" customHeight="1">
      <c r="A25" s="159"/>
      <c r="B25" s="160"/>
      <c r="C25" s="84" t="s">
        <v>85</v>
      </c>
      <c r="D25" s="63">
        <v>3600000</v>
      </c>
      <c r="E25" s="101">
        <v>3600000</v>
      </c>
      <c r="F25" s="102">
        <v>0</v>
      </c>
    </row>
    <row r="26" spans="1:8" ht="20.25" customHeight="1">
      <c r="A26" s="159"/>
      <c r="B26" s="160"/>
      <c r="C26" s="104" t="s">
        <v>102</v>
      </c>
      <c r="D26" s="103">
        <v>0</v>
      </c>
      <c r="E26" s="109">
        <v>2464000</v>
      </c>
      <c r="F26" s="103">
        <f>E26-D26</f>
        <v>2464000</v>
      </c>
    </row>
    <row r="27" spans="1:8" ht="21.75" customHeight="1">
      <c r="A27" s="161"/>
      <c r="B27" s="162"/>
      <c r="C27" s="99" t="s">
        <v>88</v>
      </c>
      <c r="D27" s="100">
        <v>1600000</v>
      </c>
      <c r="E27" s="108">
        <v>1600000</v>
      </c>
      <c r="F27" s="102">
        <v>0</v>
      </c>
    </row>
  </sheetData>
  <mergeCells count="20">
    <mergeCell ref="A5:C5"/>
    <mergeCell ref="A6:C6"/>
    <mergeCell ref="B13:B14"/>
    <mergeCell ref="B8:B11"/>
    <mergeCell ref="A8:A21"/>
    <mergeCell ref="B16:B21"/>
    <mergeCell ref="A1:F1"/>
    <mergeCell ref="A3:C3"/>
    <mergeCell ref="D3:D4"/>
    <mergeCell ref="F3:F4"/>
    <mergeCell ref="E3:E4"/>
    <mergeCell ref="F23:F24"/>
    <mergeCell ref="D23:D24"/>
    <mergeCell ref="A23:B27"/>
    <mergeCell ref="A22:C22"/>
    <mergeCell ref="B7:C7"/>
    <mergeCell ref="B12:C12"/>
    <mergeCell ref="B15:C15"/>
    <mergeCell ref="C23:C24"/>
    <mergeCell ref="E23:E24"/>
  </mergeCells>
  <phoneticPr fontId="6" type="noConversion"/>
  <pageMargins left="0.11811023622047245" right="0.11811023622047245" top="0.15748031496062992" bottom="0.19685039370078741" header="0.31496062992125984" footer="0.31496062992125984"/>
  <pageSetup paperSize="9" fitToHeight="0" orientation="portrait" r:id="rId1"/>
  <rowBreaks count="1" manualBreakCount="1">
    <brk id="20" max="5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workbookViewId="0">
      <selection activeCell="F20" sqref="F20"/>
    </sheetView>
  </sheetViews>
  <sheetFormatPr defaultRowHeight="13.5"/>
  <cols>
    <col min="1" max="1" width="6" customWidth="1"/>
    <col min="2" max="2" width="11" customWidth="1"/>
    <col min="3" max="3" width="13.44140625" customWidth="1"/>
    <col min="4" max="4" width="14.5546875" customWidth="1"/>
    <col min="5" max="5" width="15.21875" customWidth="1"/>
    <col min="6" max="6" width="12.88671875" customWidth="1"/>
    <col min="7" max="7" width="14.21875" customWidth="1"/>
    <col min="8" max="8" width="30.6640625" customWidth="1"/>
  </cols>
  <sheetData>
    <row r="1" spans="1:8" ht="30" customHeight="1">
      <c r="A1" s="197" t="s">
        <v>47</v>
      </c>
      <c r="B1" s="197"/>
      <c r="C1" s="197"/>
      <c r="D1" s="197"/>
      <c r="E1" s="197"/>
      <c r="F1" s="197"/>
      <c r="G1" s="197"/>
      <c r="H1" s="197"/>
    </row>
    <row r="2" spans="1:8" ht="16.5">
      <c r="A2" s="14"/>
      <c r="B2" s="15"/>
      <c r="C2" s="16"/>
      <c r="D2" s="16"/>
      <c r="E2" s="16"/>
      <c r="F2" s="16"/>
      <c r="G2" s="16"/>
      <c r="H2" s="16"/>
    </row>
    <row r="3" spans="1:8" ht="23.25" customHeight="1" thickBot="1">
      <c r="A3" s="198" t="s">
        <v>68</v>
      </c>
      <c r="B3" s="198"/>
      <c r="C3" s="198"/>
      <c r="D3" s="198"/>
      <c r="E3" s="14"/>
      <c r="F3" s="14"/>
      <c r="G3" s="17"/>
      <c r="H3" s="17" t="s">
        <v>32</v>
      </c>
    </row>
    <row r="4" spans="1:8" ht="16.5" customHeight="1">
      <c r="A4" s="199"/>
      <c r="B4" s="201" t="s">
        <v>13</v>
      </c>
      <c r="C4" s="189" t="s">
        <v>0</v>
      </c>
      <c r="D4" s="189" t="s">
        <v>12</v>
      </c>
      <c r="E4" s="189" t="s">
        <v>66</v>
      </c>
      <c r="F4" s="189" t="s">
        <v>67</v>
      </c>
      <c r="G4" s="191" t="s">
        <v>14</v>
      </c>
      <c r="H4" s="193" t="s">
        <v>15</v>
      </c>
    </row>
    <row r="5" spans="1:8" ht="14.25" customHeight="1" thickBot="1">
      <c r="A5" s="200"/>
      <c r="B5" s="202"/>
      <c r="C5" s="190"/>
      <c r="D5" s="190"/>
      <c r="E5" s="190"/>
      <c r="F5" s="190"/>
      <c r="G5" s="192"/>
      <c r="H5" s="194"/>
    </row>
    <row r="6" spans="1:8" ht="41.25" customHeight="1">
      <c r="A6" s="18">
        <v>1</v>
      </c>
      <c r="B6" s="19" t="s">
        <v>30</v>
      </c>
      <c r="C6" s="20">
        <v>38148000</v>
      </c>
      <c r="D6" s="20">
        <v>3179000</v>
      </c>
      <c r="E6" s="21">
        <v>4560000</v>
      </c>
      <c r="F6" s="21">
        <v>1800000</v>
      </c>
      <c r="G6" s="34">
        <f>SUM(C6:F6)</f>
        <v>47687000</v>
      </c>
      <c r="H6" s="33" t="s">
        <v>62</v>
      </c>
    </row>
    <row r="7" spans="1:8" ht="41.25" customHeight="1">
      <c r="A7" s="22">
        <v>2</v>
      </c>
      <c r="B7" s="23" t="s">
        <v>50</v>
      </c>
      <c r="C7" s="24">
        <v>27910000</v>
      </c>
      <c r="D7" s="20">
        <v>2325800</v>
      </c>
      <c r="E7" s="25">
        <v>2870000</v>
      </c>
      <c r="F7" s="25">
        <v>1770000</v>
      </c>
      <c r="G7" s="34">
        <f t="shared" ref="G7:G11" si="0">SUM(C7:F7)</f>
        <v>34875800</v>
      </c>
      <c r="H7" s="28" t="s">
        <v>61</v>
      </c>
    </row>
    <row r="8" spans="1:8" ht="41.25" customHeight="1">
      <c r="A8" s="18">
        <v>3</v>
      </c>
      <c r="B8" s="23" t="s">
        <v>31</v>
      </c>
      <c r="C8" s="24">
        <v>23340000</v>
      </c>
      <c r="D8" s="20">
        <v>1945000</v>
      </c>
      <c r="E8" s="27">
        <v>2334000</v>
      </c>
      <c r="F8" s="27">
        <v>1440000</v>
      </c>
      <c r="G8" s="34">
        <f t="shared" si="0"/>
        <v>29059000</v>
      </c>
      <c r="H8" s="26" t="s">
        <v>60</v>
      </c>
    </row>
    <row r="9" spans="1:8" ht="41.25" customHeight="1">
      <c r="A9" s="18">
        <v>4</v>
      </c>
      <c r="B9" s="23" t="s">
        <v>48</v>
      </c>
      <c r="C9" s="24">
        <v>23220000</v>
      </c>
      <c r="D9" s="20">
        <v>1935000</v>
      </c>
      <c r="E9" s="27">
        <v>2322000</v>
      </c>
      <c r="F9" s="27">
        <v>1440000</v>
      </c>
      <c r="G9" s="34">
        <f t="shared" si="0"/>
        <v>28917000</v>
      </c>
      <c r="H9" s="28" t="s">
        <v>59</v>
      </c>
    </row>
    <row r="10" spans="1:8" ht="41.25" customHeight="1">
      <c r="A10" s="22">
        <v>5</v>
      </c>
      <c r="B10" s="23" t="s">
        <v>49</v>
      </c>
      <c r="C10" s="24">
        <v>21065000</v>
      </c>
      <c r="D10" s="20">
        <v>0</v>
      </c>
      <c r="E10" s="21">
        <v>2298000</v>
      </c>
      <c r="F10" s="21">
        <v>1109000</v>
      </c>
      <c r="G10" s="34">
        <f t="shared" si="0"/>
        <v>24472000</v>
      </c>
      <c r="H10" s="28" t="s">
        <v>52</v>
      </c>
    </row>
    <row r="11" spans="1:8" ht="41.25" customHeight="1">
      <c r="A11" s="22">
        <v>6</v>
      </c>
      <c r="B11" s="23" t="s">
        <v>51</v>
      </c>
      <c r="C11" s="24">
        <v>0</v>
      </c>
      <c r="D11" s="24">
        <v>1852200</v>
      </c>
      <c r="E11" s="32">
        <v>0</v>
      </c>
      <c r="F11" s="32">
        <v>0</v>
      </c>
      <c r="G11" s="34">
        <f t="shared" si="0"/>
        <v>1852200</v>
      </c>
      <c r="H11" s="35" t="s">
        <v>58</v>
      </c>
    </row>
    <row r="12" spans="1:8" ht="27" customHeight="1" thickBot="1">
      <c r="A12" s="195"/>
      <c r="B12" s="196"/>
      <c r="C12" s="30">
        <f>SUM(C6:C11)</f>
        <v>133683000</v>
      </c>
      <c r="D12" s="30">
        <f t="shared" ref="D12:G12" si="1">SUM(D6:D11)</f>
        <v>11237000</v>
      </c>
      <c r="E12" s="30">
        <f t="shared" si="1"/>
        <v>14384000</v>
      </c>
      <c r="F12" s="30">
        <f t="shared" si="1"/>
        <v>7559000</v>
      </c>
      <c r="G12" s="30">
        <f t="shared" si="1"/>
        <v>166863000</v>
      </c>
      <c r="H12" s="29"/>
    </row>
  </sheetData>
  <mergeCells count="11">
    <mergeCell ref="E4:E5"/>
    <mergeCell ref="G4:G5"/>
    <mergeCell ref="H4:H5"/>
    <mergeCell ref="A12:B12"/>
    <mergeCell ref="A1:H1"/>
    <mergeCell ref="F4:F5"/>
    <mergeCell ref="A3:D3"/>
    <mergeCell ref="A4:A5"/>
    <mergeCell ref="B4:B5"/>
    <mergeCell ref="C4:C5"/>
    <mergeCell ref="D4:D5"/>
  </mergeCells>
  <phoneticPr fontId="6" type="noConversion"/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2</vt:i4>
      </vt:variant>
    </vt:vector>
  </HeadingPairs>
  <TitlesOfParts>
    <vt:vector size="7" baseType="lpstr">
      <vt:lpstr>표지</vt:lpstr>
      <vt:lpstr>세입세출총괄</vt:lpstr>
      <vt:lpstr>세입명세서</vt:lpstr>
      <vt:lpstr>세출명세서</vt:lpstr>
      <vt:lpstr>직원보수일람표</vt:lpstr>
      <vt:lpstr>세입명세서!Print_Area</vt:lpstr>
      <vt:lpstr>세출명세서!Print_Area</vt:lpstr>
    </vt:vector>
  </TitlesOfParts>
  <Company>User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2025-12-12T02:37:29Z</cp:lastPrinted>
  <dcterms:created xsi:type="dcterms:W3CDTF">2004-12-10T02:55:32Z</dcterms:created>
  <dcterms:modified xsi:type="dcterms:W3CDTF">2025-12-19T05:15:12Z</dcterms:modified>
</cp:coreProperties>
</file>