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3E31E95E-3308-4327-8A97-BE3FB4A8D01C}" xr6:coauthVersionLast="36" xr6:coauthVersionMax="36" xr10:uidLastSave="{00000000-0000-0000-0000-000000000000}"/>
  <bookViews>
    <workbookView xWindow="390" yWindow="795" windowWidth="19665" windowHeight="15405" xr2:uid="{00000000-000D-0000-FFFF-FFFF00000000}"/>
  </bookViews>
  <sheets>
    <sheet name="총괄표(목)" sheetId="4" r:id="rId1"/>
  </sheets>
  <definedNames>
    <definedName name="_xlnm.Print_Titles" localSheetId="0">'총괄표(목)'!$1:$3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2" i="4" l="1"/>
  <c r="E12" i="4"/>
  <c r="L13" i="4"/>
  <c r="K24" i="4"/>
  <c r="K13" i="4"/>
  <c r="L11" i="4"/>
  <c r="K11" i="4"/>
  <c r="M35" i="4"/>
  <c r="M34" i="4" s="1"/>
  <c r="M33" i="4" s="1"/>
  <c r="L34" i="4"/>
  <c r="L33" i="4" s="1"/>
  <c r="K34" i="4"/>
  <c r="K33" i="4" s="1"/>
  <c r="M32" i="4"/>
  <c r="L31" i="4"/>
  <c r="K31" i="4"/>
  <c r="M29" i="4"/>
  <c r="M28" i="4" s="1"/>
  <c r="L28" i="4"/>
  <c r="K28" i="4"/>
  <c r="M27" i="4"/>
  <c r="M26" i="4"/>
  <c r="M25" i="4"/>
  <c r="L24" i="4"/>
  <c r="M22" i="4"/>
  <c r="M21" i="4"/>
  <c r="M20" i="4" s="1"/>
  <c r="M19" i="4" s="1"/>
  <c r="L20" i="4"/>
  <c r="L19" i="4" s="1"/>
  <c r="K20" i="4"/>
  <c r="K19" i="4" s="1"/>
  <c r="M18" i="4"/>
  <c r="M17" i="4"/>
  <c r="M16" i="4"/>
  <c r="M15" i="4"/>
  <c r="M14" i="4"/>
  <c r="K23" i="4" l="1"/>
  <c r="K30" i="4"/>
  <c r="L23" i="4"/>
  <c r="M31" i="4"/>
  <c r="M13" i="4"/>
  <c r="M24" i="4"/>
  <c r="L30" i="4"/>
  <c r="M23" i="4" l="1"/>
  <c r="M30" i="4"/>
  <c r="G7" i="4"/>
  <c r="G10" i="4"/>
  <c r="G13" i="4"/>
  <c r="G17" i="4"/>
  <c r="G18" i="4"/>
  <c r="G21" i="4"/>
  <c r="G22" i="4"/>
  <c r="L6" i="4"/>
  <c r="L5" i="4" s="1"/>
  <c r="L4" i="4" s="1"/>
  <c r="K6" i="4"/>
  <c r="K5" i="4" l="1"/>
  <c r="K4" i="4" s="1"/>
  <c r="F9" i="4"/>
  <c r="F8" i="4"/>
  <c r="F16" i="4"/>
  <c r="E20" i="4"/>
  <c r="E16" i="4"/>
  <c r="E15" i="4"/>
  <c r="E9" i="4"/>
  <c r="E8" i="4"/>
  <c r="G8" i="4" l="1"/>
  <c r="G12" i="4"/>
  <c r="G9" i="4"/>
  <c r="G16" i="4"/>
  <c r="E11" i="4"/>
  <c r="E19" i="4"/>
  <c r="F15" i="4"/>
  <c r="F11" i="4"/>
  <c r="F20" i="4"/>
  <c r="G20" i="4" l="1"/>
  <c r="F19" i="4"/>
  <c r="G15" i="4"/>
  <c r="G11" i="4"/>
  <c r="M12" i="4"/>
  <c r="M11" i="4" s="1"/>
  <c r="M10" i="4"/>
  <c r="M9" i="4"/>
  <c r="E6" i="4"/>
  <c r="M8" i="4"/>
  <c r="E5" i="4" l="1"/>
  <c r="G19" i="4"/>
  <c r="E4" i="4" l="1"/>
  <c r="M7" i="4"/>
  <c r="F6" i="4"/>
  <c r="M6" i="4" l="1"/>
  <c r="M5" i="4" s="1"/>
  <c r="M4" i="4" s="1"/>
  <c r="G6" i="4"/>
  <c r="F5" i="4"/>
  <c r="G5" i="4" l="1"/>
  <c r="G4" i="4" s="1"/>
  <c r="F4" i="4"/>
</calcChain>
</file>

<file path=xl/sharedStrings.xml><?xml version="1.0" encoding="utf-8"?>
<sst xmlns="http://schemas.openxmlformats.org/spreadsheetml/2006/main" count="72" uniqueCount="55">
  <si>
    <t>순번</t>
  </si>
  <si>
    <t>세    입</t>
  </si>
  <si>
    <t>세    출</t>
  </si>
  <si>
    <t>관</t>
  </si>
  <si>
    <t>항</t>
  </si>
  <si>
    <t>예 산 액</t>
  </si>
  <si>
    <t>금액</t>
  </si>
  <si>
    <t>입소자부담금수입</t>
  </si>
  <si>
    <t>사무비</t>
  </si>
  <si>
    <t>입소비용수입</t>
  </si>
  <si>
    <t>인건비</t>
  </si>
  <si>
    <t>보조금수입</t>
  </si>
  <si>
    <t>업무추진비</t>
  </si>
  <si>
    <t>후원금수입</t>
  </si>
  <si>
    <t>재산조성비</t>
  </si>
  <si>
    <t>시설비</t>
  </si>
  <si>
    <t>사업비</t>
  </si>
  <si>
    <t>운영비</t>
  </si>
  <si>
    <t>이월금</t>
  </si>
  <si>
    <t>잡수입</t>
  </si>
  <si>
    <t>잡지출</t>
  </si>
  <si>
    <t>예비비</t>
  </si>
  <si>
    <t>합    계</t>
  </si>
  <si>
    <t>합   계</t>
  </si>
  <si>
    <t>증감</t>
    <phoneticPr fontId="2" type="noConversion"/>
  </si>
  <si>
    <t>목</t>
    <phoneticPr fontId="2" type="noConversion"/>
  </si>
  <si>
    <t>입소비용수입</t>
    <phoneticPr fontId="2" type="noConversion"/>
  </si>
  <si>
    <t>급여</t>
    <phoneticPr fontId="2" type="noConversion"/>
  </si>
  <si>
    <t>제수당</t>
    <phoneticPr fontId="2" type="noConversion"/>
  </si>
  <si>
    <t>퇴직금및퇴직적립금</t>
    <phoneticPr fontId="2" type="noConversion"/>
  </si>
  <si>
    <t>사회보험부담비용</t>
    <phoneticPr fontId="2" type="noConversion"/>
  </si>
  <si>
    <t>시도보조금</t>
    <phoneticPr fontId="2" type="noConversion"/>
  </si>
  <si>
    <t>기관운영비</t>
    <phoneticPr fontId="2" type="noConversion"/>
  </si>
  <si>
    <t>여비</t>
    <phoneticPr fontId="2" type="noConversion"/>
  </si>
  <si>
    <t>비지정후원금</t>
    <phoneticPr fontId="2" type="noConversion"/>
  </si>
  <si>
    <t>수용비및수수료</t>
    <phoneticPr fontId="2" type="noConversion"/>
  </si>
  <si>
    <t>공공요금</t>
    <phoneticPr fontId="2" type="noConversion"/>
  </si>
  <si>
    <t>제세공과금</t>
    <phoneticPr fontId="2" type="noConversion"/>
  </si>
  <si>
    <t>전년도이월금</t>
    <phoneticPr fontId="2" type="noConversion"/>
  </si>
  <si>
    <t>시설장비유지비</t>
    <phoneticPr fontId="2" type="noConversion"/>
  </si>
  <si>
    <t>전년도이월금(후원금)</t>
    <phoneticPr fontId="2" type="noConversion"/>
  </si>
  <si>
    <t>생계비</t>
    <phoneticPr fontId="2" type="noConversion"/>
  </si>
  <si>
    <t>기타예금이자수입</t>
    <phoneticPr fontId="2" type="noConversion"/>
  </si>
  <si>
    <t>수용기관경비</t>
    <phoneticPr fontId="2" type="noConversion"/>
  </si>
  <si>
    <t>기타잡수입</t>
    <phoneticPr fontId="2" type="noConversion"/>
  </si>
  <si>
    <t>의료비</t>
    <phoneticPr fontId="2" type="noConversion"/>
  </si>
  <si>
    <t>사회심리재활사업비</t>
    <phoneticPr fontId="2" type="noConversion"/>
  </si>
  <si>
    <t>잡지출</t>
    <phoneticPr fontId="2" type="noConversion"/>
  </si>
  <si>
    <t>당초예산액</t>
    <phoneticPr fontId="2" type="noConversion"/>
  </si>
  <si>
    <t>추경예산액</t>
    <phoneticPr fontId="2" type="noConversion"/>
  </si>
  <si>
    <t>과목</t>
    <phoneticPr fontId="2" type="noConversion"/>
  </si>
  <si>
    <t>자산취득비</t>
    <phoneticPr fontId="2" type="noConversion"/>
  </si>
  <si>
    <t>운영비</t>
    <phoneticPr fontId="2" type="noConversion"/>
  </si>
  <si>
    <t>기타운영비</t>
    <phoneticPr fontId="2" type="noConversion"/>
  </si>
  <si>
    <t>지정후원금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</si>
</sst>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7"/>
      <color theme="1"/>
      <name val="한수원 한울림OTF"/>
      <family val="2"/>
      <charset val="129"/>
    </font>
    <font>
      <sz val="7"/>
      <color theme="1"/>
      <name val="한수원 한울림OTF"/>
      <family val="2"/>
      <charset val="129"/>
    </font>
    <font>
      <b/>
      <sz val="8"/>
      <color theme="1"/>
      <name val="한수원 한울림OTF"/>
      <family val="2"/>
      <charset val="129"/>
    </font>
    <font>
      <b/>
      <sz val="8"/>
      <color theme="1"/>
      <name val="한수원 한울림OTF"/>
      <family val="3"/>
      <charset val="129"/>
    </font>
    <font>
      <sz val="8"/>
      <color theme="1"/>
      <name val="한수원 한울림OTF"/>
      <family val="3"/>
      <charset val="129"/>
    </font>
    <font>
      <sz val="8"/>
      <color theme="1"/>
      <name val="Arial Unicode MS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4" fillId="0" borderId="0" xfId="0" applyFont="1" applyFill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1" fontId="3" fillId="0" borderId="1" xfId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vertical="center" shrinkToFi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 shrinkToFit="1"/>
    </xf>
    <xf numFmtId="0" fontId="4" fillId="0" borderId="0" xfId="0" applyNumberFormat="1" applyFont="1" applyFill="1" applyAlignment="1">
      <alignment vertical="center" shrinkToFit="1"/>
    </xf>
    <xf numFmtId="41" fontId="4" fillId="0" borderId="0" xfId="1" applyFont="1" applyFill="1">
      <alignment vertical="center"/>
    </xf>
    <xf numFmtId="49" fontId="6" fillId="0" borderId="1" xfId="0" applyNumberFormat="1" applyFont="1" applyFill="1" applyBorder="1" applyAlignment="1">
      <alignment horizontal="center" vertical="center" shrinkToFit="1"/>
    </xf>
    <xf numFmtId="176" fontId="7" fillId="0" borderId="1" xfId="0" applyNumberFormat="1" applyFont="1" applyFill="1" applyBorder="1" applyAlignment="1">
      <alignment horizontal="right" vertical="center" wrapText="1"/>
    </xf>
    <xf numFmtId="0" fontId="7" fillId="0" borderId="0" xfId="0" applyFont="1" applyFill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left" vertical="center" shrinkToFit="1"/>
    </xf>
    <xf numFmtId="176" fontId="7" fillId="0" borderId="1" xfId="1" applyNumberFormat="1" applyFont="1" applyFill="1" applyBorder="1" applyAlignment="1">
      <alignment horizontal="right" vertical="center" wrapText="1"/>
    </xf>
    <xf numFmtId="0" fontId="7" fillId="0" borderId="1" xfId="0" applyNumberFormat="1" applyFont="1" applyFill="1" applyBorder="1" applyAlignment="1">
      <alignment horizontal="left" vertical="center" shrinkToFit="1"/>
    </xf>
    <xf numFmtId="41" fontId="7" fillId="0" borderId="1" xfId="1" applyFont="1" applyFill="1" applyBorder="1" applyAlignment="1">
      <alignment horizontal="right" vertical="center" wrapText="1"/>
    </xf>
    <xf numFmtId="49" fontId="8" fillId="0" borderId="1" xfId="0" applyNumberFormat="1" applyFont="1" applyFill="1" applyBorder="1" applyAlignment="1">
      <alignment horizontal="left" vertical="center" shrinkToFit="1"/>
    </xf>
    <xf numFmtId="41" fontId="3" fillId="0" borderId="1" xfId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shrinkToFi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shrinkToFit="1"/>
    </xf>
    <xf numFmtId="49" fontId="3" fillId="0" borderId="4" xfId="0" applyNumberFormat="1" applyFont="1" applyFill="1" applyBorder="1" applyAlignment="1">
      <alignment horizontal="center" vertical="center" shrinkToFit="1"/>
    </xf>
    <xf numFmtId="49" fontId="3" fillId="0" borderId="5" xfId="0" applyNumberFormat="1" applyFont="1" applyFill="1" applyBorder="1" applyAlignment="1">
      <alignment horizontal="center" vertical="center" shrinkToFit="1"/>
    </xf>
  </cellXfs>
  <cellStyles count="5">
    <cellStyle name="쉼표 [0]" xfId="1" builtinId="6"/>
    <cellStyle name="쉼표 [0] 2" xfId="4" xr:uid="{00000000-0005-0000-0000-000001000000}"/>
    <cellStyle name="표준" xfId="0" builtinId="0"/>
    <cellStyle name="표준 2" xfId="2" xr:uid="{00000000-0005-0000-0000-000003000000}"/>
    <cellStyle name="표준 3" xfId="3" xr:uid="{00000000-0005-0000-0000-000004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36"/>
  <sheetViews>
    <sheetView tabSelected="1" view="pageLayout" topLeftCell="B2" zoomScale="115" zoomScaleNormal="145" zoomScalePageLayoutView="115" workbookViewId="0">
      <selection activeCell="M37" sqref="M37"/>
    </sheetView>
  </sheetViews>
  <sheetFormatPr defaultRowHeight="9"/>
  <cols>
    <col min="1" max="1" width="4" style="5" bestFit="1" customWidth="1"/>
    <col min="2" max="2" width="10.6640625" style="6" bestFit="1" customWidth="1"/>
    <col min="3" max="3" width="8.33203125" style="6" bestFit="1" customWidth="1"/>
    <col min="4" max="4" width="13.21875" style="6" bestFit="1" customWidth="1"/>
    <col min="5" max="6" width="9.33203125" style="1" bestFit="1" customWidth="1"/>
    <col min="7" max="7" width="8.6640625" style="1" bestFit="1" customWidth="1"/>
    <col min="8" max="9" width="7.21875" style="7" bestFit="1" customWidth="1"/>
    <col min="10" max="10" width="10.5546875" style="7" customWidth="1"/>
    <col min="11" max="12" width="9.33203125" style="8" bestFit="1" customWidth="1"/>
    <col min="13" max="13" width="8.6640625" style="8" bestFit="1" customWidth="1"/>
    <col min="14" max="256" width="8.88671875" style="1"/>
    <col min="257" max="257" width="4.21875" style="1" bestFit="1" customWidth="1"/>
    <col min="258" max="258" width="9.21875" style="1" customWidth="1"/>
    <col min="259" max="259" width="7.5546875" style="1" customWidth="1"/>
    <col min="260" max="260" width="9.77734375" style="1" customWidth="1"/>
    <col min="261" max="262" width="10.33203125" style="1" customWidth="1"/>
    <col min="263" max="263" width="10" style="1" customWidth="1"/>
    <col min="264" max="264" width="5.6640625" style="1" customWidth="1"/>
    <col min="265" max="265" width="6.77734375" style="1" customWidth="1"/>
    <col min="266" max="266" width="10.33203125" style="1" customWidth="1"/>
    <col min="267" max="267" width="11" style="1" customWidth="1"/>
    <col min="268" max="268" width="11.33203125" style="1" customWidth="1"/>
    <col min="269" max="269" width="10.88671875" style="1" customWidth="1"/>
    <col min="270" max="512" width="8.88671875" style="1"/>
    <col min="513" max="513" width="4.21875" style="1" bestFit="1" customWidth="1"/>
    <col min="514" max="514" width="9.21875" style="1" customWidth="1"/>
    <col min="515" max="515" width="7.5546875" style="1" customWidth="1"/>
    <col min="516" max="516" width="9.77734375" style="1" customWidth="1"/>
    <col min="517" max="518" width="10.33203125" style="1" customWidth="1"/>
    <col min="519" max="519" width="10" style="1" customWidth="1"/>
    <col min="520" max="520" width="5.6640625" style="1" customWidth="1"/>
    <col min="521" max="521" width="6.77734375" style="1" customWidth="1"/>
    <col min="522" max="522" width="10.33203125" style="1" customWidth="1"/>
    <col min="523" max="523" width="11" style="1" customWidth="1"/>
    <col min="524" max="524" width="11.33203125" style="1" customWidth="1"/>
    <col min="525" max="525" width="10.88671875" style="1" customWidth="1"/>
    <col min="526" max="768" width="8.88671875" style="1"/>
    <col min="769" max="769" width="4.21875" style="1" bestFit="1" customWidth="1"/>
    <col min="770" max="770" width="9.21875" style="1" customWidth="1"/>
    <col min="771" max="771" width="7.5546875" style="1" customWidth="1"/>
    <col min="772" max="772" width="9.77734375" style="1" customWidth="1"/>
    <col min="773" max="774" width="10.33203125" style="1" customWidth="1"/>
    <col min="775" max="775" width="10" style="1" customWidth="1"/>
    <col min="776" max="776" width="5.6640625" style="1" customWidth="1"/>
    <col min="777" max="777" width="6.77734375" style="1" customWidth="1"/>
    <col min="778" max="778" width="10.33203125" style="1" customWidth="1"/>
    <col min="779" max="779" width="11" style="1" customWidth="1"/>
    <col min="780" max="780" width="11.33203125" style="1" customWidth="1"/>
    <col min="781" max="781" width="10.88671875" style="1" customWidth="1"/>
    <col min="782" max="1024" width="8.88671875" style="1"/>
    <col min="1025" max="1025" width="4.21875" style="1" bestFit="1" customWidth="1"/>
    <col min="1026" max="1026" width="9.21875" style="1" customWidth="1"/>
    <col min="1027" max="1027" width="7.5546875" style="1" customWidth="1"/>
    <col min="1028" max="1028" width="9.77734375" style="1" customWidth="1"/>
    <col min="1029" max="1030" width="10.33203125" style="1" customWidth="1"/>
    <col min="1031" max="1031" width="10" style="1" customWidth="1"/>
    <col min="1032" max="1032" width="5.6640625" style="1" customWidth="1"/>
    <col min="1033" max="1033" width="6.77734375" style="1" customWidth="1"/>
    <col min="1034" max="1034" width="10.33203125" style="1" customWidth="1"/>
    <col min="1035" max="1035" width="11" style="1" customWidth="1"/>
    <col min="1036" max="1036" width="11.33203125" style="1" customWidth="1"/>
    <col min="1037" max="1037" width="10.88671875" style="1" customWidth="1"/>
    <col min="1038" max="1280" width="8.88671875" style="1"/>
    <col min="1281" max="1281" width="4.21875" style="1" bestFit="1" customWidth="1"/>
    <col min="1282" max="1282" width="9.21875" style="1" customWidth="1"/>
    <col min="1283" max="1283" width="7.5546875" style="1" customWidth="1"/>
    <col min="1284" max="1284" width="9.77734375" style="1" customWidth="1"/>
    <col min="1285" max="1286" width="10.33203125" style="1" customWidth="1"/>
    <col min="1287" max="1287" width="10" style="1" customWidth="1"/>
    <col min="1288" max="1288" width="5.6640625" style="1" customWidth="1"/>
    <col min="1289" max="1289" width="6.77734375" style="1" customWidth="1"/>
    <col min="1290" max="1290" width="10.33203125" style="1" customWidth="1"/>
    <col min="1291" max="1291" width="11" style="1" customWidth="1"/>
    <col min="1292" max="1292" width="11.33203125" style="1" customWidth="1"/>
    <col min="1293" max="1293" width="10.88671875" style="1" customWidth="1"/>
    <col min="1294" max="1536" width="8.88671875" style="1"/>
    <col min="1537" max="1537" width="4.21875" style="1" bestFit="1" customWidth="1"/>
    <col min="1538" max="1538" width="9.21875" style="1" customWidth="1"/>
    <col min="1539" max="1539" width="7.5546875" style="1" customWidth="1"/>
    <col min="1540" max="1540" width="9.77734375" style="1" customWidth="1"/>
    <col min="1541" max="1542" width="10.33203125" style="1" customWidth="1"/>
    <col min="1543" max="1543" width="10" style="1" customWidth="1"/>
    <col min="1544" max="1544" width="5.6640625" style="1" customWidth="1"/>
    <col min="1545" max="1545" width="6.77734375" style="1" customWidth="1"/>
    <col min="1546" max="1546" width="10.33203125" style="1" customWidth="1"/>
    <col min="1547" max="1547" width="11" style="1" customWidth="1"/>
    <col min="1548" max="1548" width="11.33203125" style="1" customWidth="1"/>
    <col min="1549" max="1549" width="10.88671875" style="1" customWidth="1"/>
    <col min="1550" max="1792" width="8.88671875" style="1"/>
    <col min="1793" max="1793" width="4.21875" style="1" bestFit="1" customWidth="1"/>
    <col min="1794" max="1794" width="9.21875" style="1" customWidth="1"/>
    <col min="1795" max="1795" width="7.5546875" style="1" customWidth="1"/>
    <col min="1796" max="1796" width="9.77734375" style="1" customWidth="1"/>
    <col min="1797" max="1798" width="10.33203125" style="1" customWidth="1"/>
    <col min="1799" max="1799" width="10" style="1" customWidth="1"/>
    <col min="1800" max="1800" width="5.6640625" style="1" customWidth="1"/>
    <col min="1801" max="1801" width="6.77734375" style="1" customWidth="1"/>
    <col min="1802" max="1802" width="10.33203125" style="1" customWidth="1"/>
    <col min="1803" max="1803" width="11" style="1" customWidth="1"/>
    <col min="1804" max="1804" width="11.33203125" style="1" customWidth="1"/>
    <col min="1805" max="1805" width="10.88671875" style="1" customWidth="1"/>
    <col min="1806" max="2048" width="8.88671875" style="1"/>
    <col min="2049" max="2049" width="4.21875" style="1" bestFit="1" customWidth="1"/>
    <col min="2050" max="2050" width="9.21875" style="1" customWidth="1"/>
    <col min="2051" max="2051" width="7.5546875" style="1" customWidth="1"/>
    <col min="2052" max="2052" width="9.77734375" style="1" customWidth="1"/>
    <col min="2053" max="2054" width="10.33203125" style="1" customWidth="1"/>
    <col min="2055" max="2055" width="10" style="1" customWidth="1"/>
    <col min="2056" max="2056" width="5.6640625" style="1" customWidth="1"/>
    <col min="2057" max="2057" width="6.77734375" style="1" customWidth="1"/>
    <col min="2058" max="2058" width="10.33203125" style="1" customWidth="1"/>
    <col min="2059" max="2059" width="11" style="1" customWidth="1"/>
    <col min="2060" max="2060" width="11.33203125" style="1" customWidth="1"/>
    <col min="2061" max="2061" width="10.88671875" style="1" customWidth="1"/>
    <col min="2062" max="2304" width="8.88671875" style="1"/>
    <col min="2305" max="2305" width="4.21875" style="1" bestFit="1" customWidth="1"/>
    <col min="2306" max="2306" width="9.21875" style="1" customWidth="1"/>
    <col min="2307" max="2307" width="7.5546875" style="1" customWidth="1"/>
    <col min="2308" max="2308" width="9.77734375" style="1" customWidth="1"/>
    <col min="2309" max="2310" width="10.33203125" style="1" customWidth="1"/>
    <col min="2311" max="2311" width="10" style="1" customWidth="1"/>
    <col min="2312" max="2312" width="5.6640625" style="1" customWidth="1"/>
    <col min="2313" max="2313" width="6.77734375" style="1" customWidth="1"/>
    <col min="2314" max="2314" width="10.33203125" style="1" customWidth="1"/>
    <col min="2315" max="2315" width="11" style="1" customWidth="1"/>
    <col min="2316" max="2316" width="11.33203125" style="1" customWidth="1"/>
    <col min="2317" max="2317" width="10.88671875" style="1" customWidth="1"/>
    <col min="2318" max="2560" width="8.88671875" style="1"/>
    <col min="2561" max="2561" width="4.21875" style="1" bestFit="1" customWidth="1"/>
    <col min="2562" max="2562" width="9.21875" style="1" customWidth="1"/>
    <col min="2563" max="2563" width="7.5546875" style="1" customWidth="1"/>
    <col min="2564" max="2564" width="9.77734375" style="1" customWidth="1"/>
    <col min="2565" max="2566" width="10.33203125" style="1" customWidth="1"/>
    <col min="2567" max="2567" width="10" style="1" customWidth="1"/>
    <col min="2568" max="2568" width="5.6640625" style="1" customWidth="1"/>
    <col min="2569" max="2569" width="6.77734375" style="1" customWidth="1"/>
    <col min="2570" max="2570" width="10.33203125" style="1" customWidth="1"/>
    <col min="2571" max="2571" width="11" style="1" customWidth="1"/>
    <col min="2572" max="2572" width="11.33203125" style="1" customWidth="1"/>
    <col min="2573" max="2573" width="10.88671875" style="1" customWidth="1"/>
    <col min="2574" max="2816" width="8.88671875" style="1"/>
    <col min="2817" max="2817" width="4.21875" style="1" bestFit="1" customWidth="1"/>
    <col min="2818" max="2818" width="9.21875" style="1" customWidth="1"/>
    <col min="2819" max="2819" width="7.5546875" style="1" customWidth="1"/>
    <col min="2820" max="2820" width="9.77734375" style="1" customWidth="1"/>
    <col min="2821" max="2822" width="10.33203125" style="1" customWidth="1"/>
    <col min="2823" max="2823" width="10" style="1" customWidth="1"/>
    <col min="2824" max="2824" width="5.6640625" style="1" customWidth="1"/>
    <col min="2825" max="2825" width="6.77734375" style="1" customWidth="1"/>
    <col min="2826" max="2826" width="10.33203125" style="1" customWidth="1"/>
    <col min="2827" max="2827" width="11" style="1" customWidth="1"/>
    <col min="2828" max="2828" width="11.33203125" style="1" customWidth="1"/>
    <col min="2829" max="2829" width="10.88671875" style="1" customWidth="1"/>
    <col min="2830" max="3072" width="8.88671875" style="1"/>
    <col min="3073" max="3073" width="4.21875" style="1" bestFit="1" customWidth="1"/>
    <col min="3074" max="3074" width="9.21875" style="1" customWidth="1"/>
    <col min="3075" max="3075" width="7.5546875" style="1" customWidth="1"/>
    <col min="3076" max="3076" width="9.77734375" style="1" customWidth="1"/>
    <col min="3077" max="3078" width="10.33203125" style="1" customWidth="1"/>
    <col min="3079" max="3079" width="10" style="1" customWidth="1"/>
    <col min="3080" max="3080" width="5.6640625" style="1" customWidth="1"/>
    <col min="3081" max="3081" width="6.77734375" style="1" customWidth="1"/>
    <col min="3082" max="3082" width="10.33203125" style="1" customWidth="1"/>
    <col min="3083" max="3083" width="11" style="1" customWidth="1"/>
    <col min="3084" max="3084" width="11.33203125" style="1" customWidth="1"/>
    <col min="3085" max="3085" width="10.88671875" style="1" customWidth="1"/>
    <col min="3086" max="3328" width="8.88671875" style="1"/>
    <col min="3329" max="3329" width="4.21875" style="1" bestFit="1" customWidth="1"/>
    <col min="3330" max="3330" width="9.21875" style="1" customWidth="1"/>
    <col min="3331" max="3331" width="7.5546875" style="1" customWidth="1"/>
    <col min="3332" max="3332" width="9.77734375" style="1" customWidth="1"/>
    <col min="3333" max="3334" width="10.33203125" style="1" customWidth="1"/>
    <col min="3335" max="3335" width="10" style="1" customWidth="1"/>
    <col min="3336" max="3336" width="5.6640625" style="1" customWidth="1"/>
    <col min="3337" max="3337" width="6.77734375" style="1" customWidth="1"/>
    <col min="3338" max="3338" width="10.33203125" style="1" customWidth="1"/>
    <col min="3339" max="3339" width="11" style="1" customWidth="1"/>
    <col min="3340" max="3340" width="11.33203125" style="1" customWidth="1"/>
    <col min="3341" max="3341" width="10.88671875" style="1" customWidth="1"/>
    <col min="3342" max="3584" width="8.88671875" style="1"/>
    <col min="3585" max="3585" width="4.21875" style="1" bestFit="1" customWidth="1"/>
    <col min="3586" max="3586" width="9.21875" style="1" customWidth="1"/>
    <col min="3587" max="3587" width="7.5546875" style="1" customWidth="1"/>
    <col min="3588" max="3588" width="9.77734375" style="1" customWidth="1"/>
    <col min="3589" max="3590" width="10.33203125" style="1" customWidth="1"/>
    <col min="3591" max="3591" width="10" style="1" customWidth="1"/>
    <col min="3592" max="3592" width="5.6640625" style="1" customWidth="1"/>
    <col min="3593" max="3593" width="6.77734375" style="1" customWidth="1"/>
    <col min="3594" max="3594" width="10.33203125" style="1" customWidth="1"/>
    <col min="3595" max="3595" width="11" style="1" customWidth="1"/>
    <col min="3596" max="3596" width="11.33203125" style="1" customWidth="1"/>
    <col min="3597" max="3597" width="10.88671875" style="1" customWidth="1"/>
    <col min="3598" max="3840" width="8.88671875" style="1"/>
    <col min="3841" max="3841" width="4.21875" style="1" bestFit="1" customWidth="1"/>
    <col min="3842" max="3842" width="9.21875" style="1" customWidth="1"/>
    <col min="3843" max="3843" width="7.5546875" style="1" customWidth="1"/>
    <col min="3844" max="3844" width="9.77734375" style="1" customWidth="1"/>
    <col min="3845" max="3846" width="10.33203125" style="1" customWidth="1"/>
    <col min="3847" max="3847" width="10" style="1" customWidth="1"/>
    <col min="3848" max="3848" width="5.6640625" style="1" customWidth="1"/>
    <col min="3849" max="3849" width="6.77734375" style="1" customWidth="1"/>
    <col min="3850" max="3850" width="10.33203125" style="1" customWidth="1"/>
    <col min="3851" max="3851" width="11" style="1" customWidth="1"/>
    <col min="3852" max="3852" width="11.33203125" style="1" customWidth="1"/>
    <col min="3853" max="3853" width="10.88671875" style="1" customWidth="1"/>
    <col min="3854" max="4096" width="8.88671875" style="1"/>
    <col min="4097" max="4097" width="4.21875" style="1" bestFit="1" customWidth="1"/>
    <col min="4098" max="4098" width="9.21875" style="1" customWidth="1"/>
    <col min="4099" max="4099" width="7.5546875" style="1" customWidth="1"/>
    <col min="4100" max="4100" width="9.77734375" style="1" customWidth="1"/>
    <col min="4101" max="4102" width="10.33203125" style="1" customWidth="1"/>
    <col min="4103" max="4103" width="10" style="1" customWidth="1"/>
    <col min="4104" max="4104" width="5.6640625" style="1" customWidth="1"/>
    <col min="4105" max="4105" width="6.77734375" style="1" customWidth="1"/>
    <col min="4106" max="4106" width="10.33203125" style="1" customWidth="1"/>
    <col min="4107" max="4107" width="11" style="1" customWidth="1"/>
    <col min="4108" max="4108" width="11.33203125" style="1" customWidth="1"/>
    <col min="4109" max="4109" width="10.88671875" style="1" customWidth="1"/>
    <col min="4110" max="4352" width="8.88671875" style="1"/>
    <col min="4353" max="4353" width="4.21875" style="1" bestFit="1" customWidth="1"/>
    <col min="4354" max="4354" width="9.21875" style="1" customWidth="1"/>
    <col min="4355" max="4355" width="7.5546875" style="1" customWidth="1"/>
    <col min="4356" max="4356" width="9.77734375" style="1" customWidth="1"/>
    <col min="4357" max="4358" width="10.33203125" style="1" customWidth="1"/>
    <col min="4359" max="4359" width="10" style="1" customWidth="1"/>
    <col min="4360" max="4360" width="5.6640625" style="1" customWidth="1"/>
    <col min="4361" max="4361" width="6.77734375" style="1" customWidth="1"/>
    <col min="4362" max="4362" width="10.33203125" style="1" customWidth="1"/>
    <col min="4363" max="4363" width="11" style="1" customWidth="1"/>
    <col min="4364" max="4364" width="11.33203125" style="1" customWidth="1"/>
    <col min="4365" max="4365" width="10.88671875" style="1" customWidth="1"/>
    <col min="4366" max="4608" width="8.88671875" style="1"/>
    <col min="4609" max="4609" width="4.21875" style="1" bestFit="1" customWidth="1"/>
    <col min="4610" max="4610" width="9.21875" style="1" customWidth="1"/>
    <col min="4611" max="4611" width="7.5546875" style="1" customWidth="1"/>
    <col min="4612" max="4612" width="9.77734375" style="1" customWidth="1"/>
    <col min="4613" max="4614" width="10.33203125" style="1" customWidth="1"/>
    <col min="4615" max="4615" width="10" style="1" customWidth="1"/>
    <col min="4616" max="4616" width="5.6640625" style="1" customWidth="1"/>
    <col min="4617" max="4617" width="6.77734375" style="1" customWidth="1"/>
    <col min="4618" max="4618" width="10.33203125" style="1" customWidth="1"/>
    <col min="4619" max="4619" width="11" style="1" customWidth="1"/>
    <col min="4620" max="4620" width="11.33203125" style="1" customWidth="1"/>
    <col min="4621" max="4621" width="10.88671875" style="1" customWidth="1"/>
    <col min="4622" max="4864" width="8.88671875" style="1"/>
    <col min="4865" max="4865" width="4.21875" style="1" bestFit="1" customWidth="1"/>
    <col min="4866" max="4866" width="9.21875" style="1" customWidth="1"/>
    <col min="4867" max="4867" width="7.5546875" style="1" customWidth="1"/>
    <col min="4868" max="4868" width="9.77734375" style="1" customWidth="1"/>
    <col min="4869" max="4870" width="10.33203125" style="1" customWidth="1"/>
    <col min="4871" max="4871" width="10" style="1" customWidth="1"/>
    <col min="4872" max="4872" width="5.6640625" style="1" customWidth="1"/>
    <col min="4873" max="4873" width="6.77734375" style="1" customWidth="1"/>
    <col min="4874" max="4874" width="10.33203125" style="1" customWidth="1"/>
    <col min="4875" max="4875" width="11" style="1" customWidth="1"/>
    <col min="4876" max="4876" width="11.33203125" style="1" customWidth="1"/>
    <col min="4877" max="4877" width="10.88671875" style="1" customWidth="1"/>
    <col min="4878" max="5120" width="8.88671875" style="1"/>
    <col min="5121" max="5121" width="4.21875" style="1" bestFit="1" customWidth="1"/>
    <col min="5122" max="5122" width="9.21875" style="1" customWidth="1"/>
    <col min="5123" max="5123" width="7.5546875" style="1" customWidth="1"/>
    <col min="5124" max="5124" width="9.77734375" style="1" customWidth="1"/>
    <col min="5125" max="5126" width="10.33203125" style="1" customWidth="1"/>
    <col min="5127" max="5127" width="10" style="1" customWidth="1"/>
    <col min="5128" max="5128" width="5.6640625" style="1" customWidth="1"/>
    <col min="5129" max="5129" width="6.77734375" style="1" customWidth="1"/>
    <col min="5130" max="5130" width="10.33203125" style="1" customWidth="1"/>
    <col min="5131" max="5131" width="11" style="1" customWidth="1"/>
    <col min="5132" max="5132" width="11.33203125" style="1" customWidth="1"/>
    <col min="5133" max="5133" width="10.88671875" style="1" customWidth="1"/>
    <col min="5134" max="5376" width="8.88671875" style="1"/>
    <col min="5377" max="5377" width="4.21875" style="1" bestFit="1" customWidth="1"/>
    <col min="5378" max="5378" width="9.21875" style="1" customWidth="1"/>
    <col min="5379" max="5379" width="7.5546875" style="1" customWidth="1"/>
    <col min="5380" max="5380" width="9.77734375" style="1" customWidth="1"/>
    <col min="5381" max="5382" width="10.33203125" style="1" customWidth="1"/>
    <col min="5383" max="5383" width="10" style="1" customWidth="1"/>
    <col min="5384" max="5384" width="5.6640625" style="1" customWidth="1"/>
    <col min="5385" max="5385" width="6.77734375" style="1" customWidth="1"/>
    <col min="5386" max="5386" width="10.33203125" style="1" customWidth="1"/>
    <col min="5387" max="5387" width="11" style="1" customWidth="1"/>
    <col min="5388" max="5388" width="11.33203125" style="1" customWidth="1"/>
    <col min="5389" max="5389" width="10.88671875" style="1" customWidth="1"/>
    <col min="5390" max="5632" width="8.88671875" style="1"/>
    <col min="5633" max="5633" width="4.21875" style="1" bestFit="1" customWidth="1"/>
    <col min="5634" max="5634" width="9.21875" style="1" customWidth="1"/>
    <col min="5635" max="5635" width="7.5546875" style="1" customWidth="1"/>
    <col min="5636" max="5636" width="9.77734375" style="1" customWidth="1"/>
    <col min="5637" max="5638" width="10.33203125" style="1" customWidth="1"/>
    <col min="5639" max="5639" width="10" style="1" customWidth="1"/>
    <col min="5640" max="5640" width="5.6640625" style="1" customWidth="1"/>
    <col min="5641" max="5641" width="6.77734375" style="1" customWidth="1"/>
    <col min="5642" max="5642" width="10.33203125" style="1" customWidth="1"/>
    <col min="5643" max="5643" width="11" style="1" customWidth="1"/>
    <col min="5644" max="5644" width="11.33203125" style="1" customWidth="1"/>
    <col min="5645" max="5645" width="10.88671875" style="1" customWidth="1"/>
    <col min="5646" max="5888" width="8.88671875" style="1"/>
    <col min="5889" max="5889" width="4.21875" style="1" bestFit="1" customWidth="1"/>
    <col min="5890" max="5890" width="9.21875" style="1" customWidth="1"/>
    <col min="5891" max="5891" width="7.5546875" style="1" customWidth="1"/>
    <col min="5892" max="5892" width="9.77734375" style="1" customWidth="1"/>
    <col min="5893" max="5894" width="10.33203125" style="1" customWidth="1"/>
    <col min="5895" max="5895" width="10" style="1" customWidth="1"/>
    <col min="5896" max="5896" width="5.6640625" style="1" customWidth="1"/>
    <col min="5897" max="5897" width="6.77734375" style="1" customWidth="1"/>
    <col min="5898" max="5898" width="10.33203125" style="1" customWidth="1"/>
    <col min="5899" max="5899" width="11" style="1" customWidth="1"/>
    <col min="5900" max="5900" width="11.33203125" style="1" customWidth="1"/>
    <col min="5901" max="5901" width="10.88671875" style="1" customWidth="1"/>
    <col min="5902" max="6144" width="8.88671875" style="1"/>
    <col min="6145" max="6145" width="4.21875" style="1" bestFit="1" customWidth="1"/>
    <col min="6146" max="6146" width="9.21875" style="1" customWidth="1"/>
    <col min="6147" max="6147" width="7.5546875" style="1" customWidth="1"/>
    <col min="6148" max="6148" width="9.77734375" style="1" customWidth="1"/>
    <col min="6149" max="6150" width="10.33203125" style="1" customWidth="1"/>
    <col min="6151" max="6151" width="10" style="1" customWidth="1"/>
    <col min="6152" max="6152" width="5.6640625" style="1" customWidth="1"/>
    <col min="6153" max="6153" width="6.77734375" style="1" customWidth="1"/>
    <col min="6154" max="6154" width="10.33203125" style="1" customWidth="1"/>
    <col min="6155" max="6155" width="11" style="1" customWidth="1"/>
    <col min="6156" max="6156" width="11.33203125" style="1" customWidth="1"/>
    <col min="6157" max="6157" width="10.88671875" style="1" customWidth="1"/>
    <col min="6158" max="6400" width="8.88671875" style="1"/>
    <col min="6401" max="6401" width="4.21875" style="1" bestFit="1" customWidth="1"/>
    <col min="6402" max="6402" width="9.21875" style="1" customWidth="1"/>
    <col min="6403" max="6403" width="7.5546875" style="1" customWidth="1"/>
    <col min="6404" max="6404" width="9.77734375" style="1" customWidth="1"/>
    <col min="6405" max="6406" width="10.33203125" style="1" customWidth="1"/>
    <col min="6407" max="6407" width="10" style="1" customWidth="1"/>
    <col min="6408" max="6408" width="5.6640625" style="1" customWidth="1"/>
    <col min="6409" max="6409" width="6.77734375" style="1" customWidth="1"/>
    <col min="6410" max="6410" width="10.33203125" style="1" customWidth="1"/>
    <col min="6411" max="6411" width="11" style="1" customWidth="1"/>
    <col min="6412" max="6412" width="11.33203125" style="1" customWidth="1"/>
    <col min="6413" max="6413" width="10.88671875" style="1" customWidth="1"/>
    <col min="6414" max="6656" width="8.88671875" style="1"/>
    <col min="6657" max="6657" width="4.21875" style="1" bestFit="1" customWidth="1"/>
    <col min="6658" max="6658" width="9.21875" style="1" customWidth="1"/>
    <col min="6659" max="6659" width="7.5546875" style="1" customWidth="1"/>
    <col min="6660" max="6660" width="9.77734375" style="1" customWidth="1"/>
    <col min="6661" max="6662" width="10.33203125" style="1" customWidth="1"/>
    <col min="6663" max="6663" width="10" style="1" customWidth="1"/>
    <col min="6664" max="6664" width="5.6640625" style="1" customWidth="1"/>
    <col min="6665" max="6665" width="6.77734375" style="1" customWidth="1"/>
    <col min="6666" max="6666" width="10.33203125" style="1" customWidth="1"/>
    <col min="6667" max="6667" width="11" style="1" customWidth="1"/>
    <col min="6668" max="6668" width="11.33203125" style="1" customWidth="1"/>
    <col min="6669" max="6669" width="10.88671875" style="1" customWidth="1"/>
    <col min="6670" max="6912" width="8.88671875" style="1"/>
    <col min="6913" max="6913" width="4.21875" style="1" bestFit="1" customWidth="1"/>
    <col min="6914" max="6914" width="9.21875" style="1" customWidth="1"/>
    <col min="6915" max="6915" width="7.5546875" style="1" customWidth="1"/>
    <col min="6916" max="6916" width="9.77734375" style="1" customWidth="1"/>
    <col min="6917" max="6918" width="10.33203125" style="1" customWidth="1"/>
    <col min="6919" max="6919" width="10" style="1" customWidth="1"/>
    <col min="6920" max="6920" width="5.6640625" style="1" customWidth="1"/>
    <col min="6921" max="6921" width="6.77734375" style="1" customWidth="1"/>
    <col min="6922" max="6922" width="10.33203125" style="1" customWidth="1"/>
    <col min="6923" max="6923" width="11" style="1" customWidth="1"/>
    <col min="6924" max="6924" width="11.33203125" style="1" customWidth="1"/>
    <col min="6925" max="6925" width="10.88671875" style="1" customWidth="1"/>
    <col min="6926" max="7168" width="8.88671875" style="1"/>
    <col min="7169" max="7169" width="4.21875" style="1" bestFit="1" customWidth="1"/>
    <col min="7170" max="7170" width="9.21875" style="1" customWidth="1"/>
    <col min="7171" max="7171" width="7.5546875" style="1" customWidth="1"/>
    <col min="7172" max="7172" width="9.77734375" style="1" customWidth="1"/>
    <col min="7173" max="7174" width="10.33203125" style="1" customWidth="1"/>
    <col min="7175" max="7175" width="10" style="1" customWidth="1"/>
    <col min="7176" max="7176" width="5.6640625" style="1" customWidth="1"/>
    <col min="7177" max="7177" width="6.77734375" style="1" customWidth="1"/>
    <col min="7178" max="7178" width="10.33203125" style="1" customWidth="1"/>
    <col min="7179" max="7179" width="11" style="1" customWidth="1"/>
    <col min="7180" max="7180" width="11.33203125" style="1" customWidth="1"/>
    <col min="7181" max="7181" width="10.88671875" style="1" customWidth="1"/>
    <col min="7182" max="7424" width="8.88671875" style="1"/>
    <col min="7425" max="7425" width="4.21875" style="1" bestFit="1" customWidth="1"/>
    <col min="7426" max="7426" width="9.21875" style="1" customWidth="1"/>
    <col min="7427" max="7427" width="7.5546875" style="1" customWidth="1"/>
    <col min="7428" max="7428" width="9.77734375" style="1" customWidth="1"/>
    <col min="7429" max="7430" width="10.33203125" style="1" customWidth="1"/>
    <col min="7431" max="7431" width="10" style="1" customWidth="1"/>
    <col min="7432" max="7432" width="5.6640625" style="1" customWidth="1"/>
    <col min="7433" max="7433" width="6.77734375" style="1" customWidth="1"/>
    <col min="7434" max="7434" width="10.33203125" style="1" customWidth="1"/>
    <col min="7435" max="7435" width="11" style="1" customWidth="1"/>
    <col min="7436" max="7436" width="11.33203125" style="1" customWidth="1"/>
    <col min="7437" max="7437" width="10.88671875" style="1" customWidth="1"/>
    <col min="7438" max="7680" width="8.88671875" style="1"/>
    <col min="7681" max="7681" width="4.21875" style="1" bestFit="1" customWidth="1"/>
    <col min="7682" max="7682" width="9.21875" style="1" customWidth="1"/>
    <col min="7683" max="7683" width="7.5546875" style="1" customWidth="1"/>
    <col min="7684" max="7684" width="9.77734375" style="1" customWidth="1"/>
    <col min="7685" max="7686" width="10.33203125" style="1" customWidth="1"/>
    <col min="7687" max="7687" width="10" style="1" customWidth="1"/>
    <col min="7688" max="7688" width="5.6640625" style="1" customWidth="1"/>
    <col min="7689" max="7689" width="6.77734375" style="1" customWidth="1"/>
    <col min="7690" max="7690" width="10.33203125" style="1" customWidth="1"/>
    <col min="7691" max="7691" width="11" style="1" customWidth="1"/>
    <col min="7692" max="7692" width="11.33203125" style="1" customWidth="1"/>
    <col min="7693" max="7693" width="10.88671875" style="1" customWidth="1"/>
    <col min="7694" max="7936" width="8.88671875" style="1"/>
    <col min="7937" max="7937" width="4.21875" style="1" bestFit="1" customWidth="1"/>
    <col min="7938" max="7938" width="9.21875" style="1" customWidth="1"/>
    <col min="7939" max="7939" width="7.5546875" style="1" customWidth="1"/>
    <col min="7940" max="7940" width="9.77734375" style="1" customWidth="1"/>
    <col min="7941" max="7942" width="10.33203125" style="1" customWidth="1"/>
    <col min="7943" max="7943" width="10" style="1" customWidth="1"/>
    <col min="7944" max="7944" width="5.6640625" style="1" customWidth="1"/>
    <col min="7945" max="7945" width="6.77734375" style="1" customWidth="1"/>
    <col min="7946" max="7946" width="10.33203125" style="1" customWidth="1"/>
    <col min="7947" max="7947" width="11" style="1" customWidth="1"/>
    <col min="7948" max="7948" width="11.33203125" style="1" customWidth="1"/>
    <col min="7949" max="7949" width="10.88671875" style="1" customWidth="1"/>
    <col min="7950" max="8192" width="8.88671875" style="1"/>
    <col min="8193" max="8193" width="4.21875" style="1" bestFit="1" customWidth="1"/>
    <col min="8194" max="8194" width="9.21875" style="1" customWidth="1"/>
    <col min="8195" max="8195" width="7.5546875" style="1" customWidth="1"/>
    <col min="8196" max="8196" width="9.77734375" style="1" customWidth="1"/>
    <col min="8197" max="8198" width="10.33203125" style="1" customWidth="1"/>
    <col min="8199" max="8199" width="10" style="1" customWidth="1"/>
    <col min="8200" max="8200" width="5.6640625" style="1" customWidth="1"/>
    <col min="8201" max="8201" width="6.77734375" style="1" customWidth="1"/>
    <col min="8202" max="8202" width="10.33203125" style="1" customWidth="1"/>
    <col min="8203" max="8203" width="11" style="1" customWidth="1"/>
    <col min="8204" max="8204" width="11.33203125" style="1" customWidth="1"/>
    <col min="8205" max="8205" width="10.88671875" style="1" customWidth="1"/>
    <col min="8206" max="8448" width="8.88671875" style="1"/>
    <col min="8449" max="8449" width="4.21875" style="1" bestFit="1" customWidth="1"/>
    <col min="8450" max="8450" width="9.21875" style="1" customWidth="1"/>
    <col min="8451" max="8451" width="7.5546875" style="1" customWidth="1"/>
    <col min="8452" max="8452" width="9.77734375" style="1" customWidth="1"/>
    <col min="8453" max="8454" width="10.33203125" style="1" customWidth="1"/>
    <col min="8455" max="8455" width="10" style="1" customWidth="1"/>
    <col min="8456" max="8456" width="5.6640625" style="1" customWidth="1"/>
    <col min="8457" max="8457" width="6.77734375" style="1" customWidth="1"/>
    <col min="8458" max="8458" width="10.33203125" style="1" customWidth="1"/>
    <col min="8459" max="8459" width="11" style="1" customWidth="1"/>
    <col min="8460" max="8460" width="11.33203125" style="1" customWidth="1"/>
    <col min="8461" max="8461" width="10.88671875" style="1" customWidth="1"/>
    <col min="8462" max="8704" width="8.88671875" style="1"/>
    <col min="8705" max="8705" width="4.21875" style="1" bestFit="1" customWidth="1"/>
    <col min="8706" max="8706" width="9.21875" style="1" customWidth="1"/>
    <col min="8707" max="8707" width="7.5546875" style="1" customWidth="1"/>
    <col min="8708" max="8708" width="9.77734375" style="1" customWidth="1"/>
    <col min="8709" max="8710" width="10.33203125" style="1" customWidth="1"/>
    <col min="8711" max="8711" width="10" style="1" customWidth="1"/>
    <col min="8712" max="8712" width="5.6640625" style="1" customWidth="1"/>
    <col min="8713" max="8713" width="6.77734375" style="1" customWidth="1"/>
    <col min="8714" max="8714" width="10.33203125" style="1" customWidth="1"/>
    <col min="8715" max="8715" width="11" style="1" customWidth="1"/>
    <col min="8716" max="8716" width="11.33203125" style="1" customWidth="1"/>
    <col min="8717" max="8717" width="10.88671875" style="1" customWidth="1"/>
    <col min="8718" max="8960" width="8.88671875" style="1"/>
    <col min="8961" max="8961" width="4.21875" style="1" bestFit="1" customWidth="1"/>
    <col min="8962" max="8962" width="9.21875" style="1" customWidth="1"/>
    <col min="8963" max="8963" width="7.5546875" style="1" customWidth="1"/>
    <col min="8964" max="8964" width="9.77734375" style="1" customWidth="1"/>
    <col min="8965" max="8966" width="10.33203125" style="1" customWidth="1"/>
    <col min="8967" max="8967" width="10" style="1" customWidth="1"/>
    <col min="8968" max="8968" width="5.6640625" style="1" customWidth="1"/>
    <col min="8969" max="8969" width="6.77734375" style="1" customWidth="1"/>
    <col min="8970" max="8970" width="10.33203125" style="1" customWidth="1"/>
    <col min="8971" max="8971" width="11" style="1" customWidth="1"/>
    <col min="8972" max="8972" width="11.33203125" style="1" customWidth="1"/>
    <col min="8973" max="8973" width="10.88671875" style="1" customWidth="1"/>
    <col min="8974" max="9216" width="8.88671875" style="1"/>
    <col min="9217" max="9217" width="4.21875" style="1" bestFit="1" customWidth="1"/>
    <col min="9218" max="9218" width="9.21875" style="1" customWidth="1"/>
    <col min="9219" max="9219" width="7.5546875" style="1" customWidth="1"/>
    <col min="9220" max="9220" width="9.77734375" style="1" customWidth="1"/>
    <col min="9221" max="9222" width="10.33203125" style="1" customWidth="1"/>
    <col min="9223" max="9223" width="10" style="1" customWidth="1"/>
    <col min="9224" max="9224" width="5.6640625" style="1" customWidth="1"/>
    <col min="9225" max="9225" width="6.77734375" style="1" customWidth="1"/>
    <col min="9226" max="9226" width="10.33203125" style="1" customWidth="1"/>
    <col min="9227" max="9227" width="11" style="1" customWidth="1"/>
    <col min="9228" max="9228" width="11.33203125" style="1" customWidth="1"/>
    <col min="9229" max="9229" width="10.88671875" style="1" customWidth="1"/>
    <col min="9230" max="9472" width="8.88671875" style="1"/>
    <col min="9473" max="9473" width="4.21875" style="1" bestFit="1" customWidth="1"/>
    <col min="9474" max="9474" width="9.21875" style="1" customWidth="1"/>
    <col min="9475" max="9475" width="7.5546875" style="1" customWidth="1"/>
    <col min="9476" max="9476" width="9.77734375" style="1" customWidth="1"/>
    <col min="9477" max="9478" width="10.33203125" style="1" customWidth="1"/>
    <col min="9479" max="9479" width="10" style="1" customWidth="1"/>
    <col min="9480" max="9480" width="5.6640625" style="1" customWidth="1"/>
    <col min="9481" max="9481" width="6.77734375" style="1" customWidth="1"/>
    <col min="9482" max="9482" width="10.33203125" style="1" customWidth="1"/>
    <col min="9483" max="9483" width="11" style="1" customWidth="1"/>
    <col min="9484" max="9484" width="11.33203125" style="1" customWidth="1"/>
    <col min="9485" max="9485" width="10.88671875" style="1" customWidth="1"/>
    <col min="9486" max="9728" width="8.88671875" style="1"/>
    <col min="9729" max="9729" width="4.21875" style="1" bestFit="1" customWidth="1"/>
    <col min="9730" max="9730" width="9.21875" style="1" customWidth="1"/>
    <col min="9731" max="9731" width="7.5546875" style="1" customWidth="1"/>
    <col min="9732" max="9732" width="9.77734375" style="1" customWidth="1"/>
    <col min="9733" max="9734" width="10.33203125" style="1" customWidth="1"/>
    <col min="9735" max="9735" width="10" style="1" customWidth="1"/>
    <col min="9736" max="9736" width="5.6640625" style="1" customWidth="1"/>
    <col min="9737" max="9737" width="6.77734375" style="1" customWidth="1"/>
    <col min="9738" max="9738" width="10.33203125" style="1" customWidth="1"/>
    <col min="9739" max="9739" width="11" style="1" customWidth="1"/>
    <col min="9740" max="9740" width="11.33203125" style="1" customWidth="1"/>
    <col min="9741" max="9741" width="10.88671875" style="1" customWidth="1"/>
    <col min="9742" max="9984" width="8.88671875" style="1"/>
    <col min="9985" max="9985" width="4.21875" style="1" bestFit="1" customWidth="1"/>
    <col min="9986" max="9986" width="9.21875" style="1" customWidth="1"/>
    <col min="9987" max="9987" width="7.5546875" style="1" customWidth="1"/>
    <col min="9988" max="9988" width="9.77734375" style="1" customWidth="1"/>
    <col min="9989" max="9990" width="10.33203125" style="1" customWidth="1"/>
    <col min="9991" max="9991" width="10" style="1" customWidth="1"/>
    <col min="9992" max="9992" width="5.6640625" style="1" customWidth="1"/>
    <col min="9993" max="9993" width="6.77734375" style="1" customWidth="1"/>
    <col min="9994" max="9994" width="10.33203125" style="1" customWidth="1"/>
    <col min="9995" max="9995" width="11" style="1" customWidth="1"/>
    <col min="9996" max="9996" width="11.33203125" style="1" customWidth="1"/>
    <col min="9997" max="9997" width="10.88671875" style="1" customWidth="1"/>
    <col min="9998" max="10240" width="8.88671875" style="1"/>
    <col min="10241" max="10241" width="4.21875" style="1" bestFit="1" customWidth="1"/>
    <col min="10242" max="10242" width="9.21875" style="1" customWidth="1"/>
    <col min="10243" max="10243" width="7.5546875" style="1" customWidth="1"/>
    <col min="10244" max="10244" width="9.77734375" style="1" customWidth="1"/>
    <col min="10245" max="10246" width="10.33203125" style="1" customWidth="1"/>
    <col min="10247" max="10247" width="10" style="1" customWidth="1"/>
    <col min="10248" max="10248" width="5.6640625" style="1" customWidth="1"/>
    <col min="10249" max="10249" width="6.77734375" style="1" customWidth="1"/>
    <col min="10250" max="10250" width="10.33203125" style="1" customWidth="1"/>
    <col min="10251" max="10251" width="11" style="1" customWidth="1"/>
    <col min="10252" max="10252" width="11.33203125" style="1" customWidth="1"/>
    <col min="10253" max="10253" width="10.88671875" style="1" customWidth="1"/>
    <col min="10254" max="10496" width="8.88671875" style="1"/>
    <col min="10497" max="10497" width="4.21875" style="1" bestFit="1" customWidth="1"/>
    <col min="10498" max="10498" width="9.21875" style="1" customWidth="1"/>
    <col min="10499" max="10499" width="7.5546875" style="1" customWidth="1"/>
    <col min="10500" max="10500" width="9.77734375" style="1" customWidth="1"/>
    <col min="10501" max="10502" width="10.33203125" style="1" customWidth="1"/>
    <col min="10503" max="10503" width="10" style="1" customWidth="1"/>
    <col min="10504" max="10504" width="5.6640625" style="1" customWidth="1"/>
    <col min="10505" max="10505" width="6.77734375" style="1" customWidth="1"/>
    <col min="10506" max="10506" width="10.33203125" style="1" customWidth="1"/>
    <col min="10507" max="10507" width="11" style="1" customWidth="1"/>
    <col min="10508" max="10508" width="11.33203125" style="1" customWidth="1"/>
    <col min="10509" max="10509" width="10.88671875" style="1" customWidth="1"/>
    <col min="10510" max="10752" width="8.88671875" style="1"/>
    <col min="10753" max="10753" width="4.21875" style="1" bestFit="1" customWidth="1"/>
    <col min="10754" max="10754" width="9.21875" style="1" customWidth="1"/>
    <col min="10755" max="10755" width="7.5546875" style="1" customWidth="1"/>
    <col min="10756" max="10756" width="9.77734375" style="1" customWidth="1"/>
    <col min="10757" max="10758" width="10.33203125" style="1" customWidth="1"/>
    <col min="10759" max="10759" width="10" style="1" customWidth="1"/>
    <col min="10760" max="10760" width="5.6640625" style="1" customWidth="1"/>
    <col min="10761" max="10761" width="6.77734375" style="1" customWidth="1"/>
    <col min="10762" max="10762" width="10.33203125" style="1" customWidth="1"/>
    <col min="10763" max="10763" width="11" style="1" customWidth="1"/>
    <col min="10764" max="10764" width="11.33203125" style="1" customWidth="1"/>
    <col min="10765" max="10765" width="10.88671875" style="1" customWidth="1"/>
    <col min="10766" max="11008" width="8.88671875" style="1"/>
    <col min="11009" max="11009" width="4.21875" style="1" bestFit="1" customWidth="1"/>
    <col min="11010" max="11010" width="9.21875" style="1" customWidth="1"/>
    <col min="11011" max="11011" width="7.5546875" style="1" customWidth="1"/>
    <col min="11012" max="11012" width="9.77734375" style="1" customWidth="1"/>
    <col min="11013" max="11014" width="10.33203125" style="1" customWidth="1"/>
    <col min="11015" max="11015" width="10" style="1" customWidth="1"/>
    <col min="11016" max="11016" width="5.6640625" style="1" customWidth="1"/>
    <col min="11017" max="11017" width="6.77734375" style="1" customWidth="1"/>
    <col min="11018" max="11018" width="10.33203125" style="1" customWidth="1"/>
    <col min="11019" max="11019" width="11" style="1" customWidth="1"/>
    <col min="11020" max="11020" width="11.33203125" style="1" customWidth="1"/>
    <col min="11021" max="11021" width="10.88671875" style="1" customWidth="1"/>
    <col min="11022" max="11264" width="8.88671875" style="1"/>
    <col min="11265" max="11265" width="4.21875" style="1" bestFit="1" customWidth="1"/>
    <col min="11266" max="11266" width="9.21875" style="1" customWidth="1"/>
    <col min="11267" max="11267" width="7.5546875" style="1" customWidth="1"/>
    <col min="11268" max="11268" width="9.77734375" style="1" customWidth="1"/>
    <col min="11269" max="11270" width="10.33203125" style="1" customWidth="1"/>
    <col min="11271" max="11271" width="10" style="1" customWidth="1"/>
    <col min="11272" max="11272" width="5.6640625" style="1" customWidth="1"/>
    <col min="11273" max="11273" width="6.77734375" style="1" customWidth="1"/>
    <col min="11274" max="11274" width="10.33203125" style="1" customWidth="1"/>
    <col min="11275" max="11275" width="11" style="1" customWidth="1"/>
    <col min="11276" max="11276" width="11.33203125" style="1" customWidth="1"/>
    <col min="11277" max="11277" width="10.88671875" style="1" customWidth="1"/>
    <col min="11278" max="11520" width="8.88671875" style="1"/>
    <col min="11521" max="11521" width="4.21875" style="1" bestFit="1" customWidth="1"/>
    <col min="11522" max="11522" width="9.21875" style="1" customWidth="1"/>
    <col min="11523" max="11523" width="7.5546875" style="1" customWidth="1"/>
    <col min="11524" max="11524" width="9.77734375" style="1" customWidth="1"/>
    <col min="11525" max="11526" width="10.33203125" style="1" customWidth="1"/>
    <col min="11527" max="11527" width="10" style="1" customWidth="1"/>
    <col min="11528" max="11528" width="5.6640625" style="1" customWidth="1"/>
    <col min="11529" max="11529" width="6.77734375" style="1" customWidth="1"/>
    <col min="11530" max="11530" width="10.33203125" style="1" customWidth="1"/>
    <col min="11531" max="11531" width="11" style="1" customWidth="1"/>
    <col min="11532" max="11532" width="11.33203125" style="1" customWidth="1"/>
    <col min="11533" max="11533" width="10.88671875" style="1" customWidth="1"/>
    <col min="11534" max="11776" width="8.88671875" style="1"/>
    <col min="11777" max="11777" width="4.21875" style="1" bestFit="1" customWidth="1"/>
    <col min="11778" max="11778" width="9.21875" style="1" customWidth="1"/>
    <col min="11779" max="11779" width="7.5546875" style="1" customWidth="1"/>
    <col min="11780" max="11780" width="9.77734375" style="1" customWidth="1"/>
    <col min="11781" max="11782" width="10.33203125" style="1" customWidth="1"/>
    <col min="11783" max="11783" width="10" style="1" customWidth="1"/>
    <col min="11784" max="11784" width="5.6640625" style="1" customWidth="1"/>
    <col min="11785" max="11785" width="6.77734375" style="1" customWidth="1"/>
    <col min="11786" max="11786" width="10.33203125" style="1" customWidth="1"/>
    <col min="11787" max="11787" width="11" style="1" customWidth="1"/>
    <col min="11788" max="11788" width="11.33203125" style="1" customWidth="1"/>
    <col min="11789" max="11789" width="10.88671875" style="1" customWidth="1"/>
    <col min="11790" max="12032" width="8.88671875" style="1"/>
    <col min="12033" max="12033" width="4.21875" style="1" bestFit="1" customWidth="1"/>
    <col min="12034" max="12034" width="9.21875" style="1" customWidth="1"/>
    <col min="12035" max="12035" width="7.5546875" style="1" customWidth="1"/>
    <col min="12036" max="12036" width="9.77734375" style="1" customWidth="1"/>
    <col min="12037" max="12038" width="10.33203125" style="1" customWidth="1"/>
    <col min="12039" max="12039" width="10" style="1" customWidth="1"/>
    <col min="12040" max="12040" width="5.6640625" style="1" customWidth="1"/>
    <col min="12041" max="12041" width="6.77734375" style="1" customWidth="1"/>
    <col min="12042" max="12042" width="10.33203125" style="1" customWidth="1"/>
    <col min="12043" max="12043" width="11" style="1" customWidth="1"/>
    <col min="12044" max="12044" width="11.33203125" style="1" customWidth="1"/>
    <col min="12045" max="12045" width="10.88671875" style="1" customWidth="1"/>
    <col min="12046" max="12288" width="8.88671875" style="1"/>
    <col min="12289" max="12289" width="4.21875" style="1" bestFit="1" customWidth="1"/>
    <col min="12290" max="12290" width="9.21875" style="1" customWidth="1"/>
    <col min="12291" max="12291" width="7.5546875" style="1" customWidth="1"/>
    <col min="12292" max="12292" width="9.77734375" style="1" customWidth="1"/>
    <col min="12293" max="12294" width="10.33203125" style="1" customWidth="1"/>
    <col min="12295" max="12295" width="10" style="1" customWidth="1"/>
    <col min="12296" max="12296" width="5.6640625" style="1" customWidth="1"/>
    <col min="12297" max="12297" width="6.77734375" style="1" customWidth="1"/>
    <col min="12298" max="12298" width="10.33203125" style="1" customWidth="1"/>
    <col min="12299" max="12299" width="11" style="1" customWidth="1"/>
    <col min="12300" max="12300" width="11.33203125" style="1" customWidth="1"/>
    <col min="12301" max="12301" width="10.88671875" style="1" customWidth="1"/>
    <col min="12302" max="12544" width="8.88671875" style="1"/>
    <col min="12545" max="12545" width="4.21875" style="1" bestFit="1" customWidth="1"/>
    <col min="12546" max="12546" width="9.21875" style="1" customWidth="1"/>
    <col min="12547" max="12547" width="7.5546875" style="1" customWidth="1"/>
    <col min="12548" max="12548" width="9.77734375" style="1" customWidth="1"/>
    <col min="12549" max="12550" width="10.33203125" style="1" customWidth="1"/>
    <col min="12551" max="12551" width="10" style="1" customWidth="1"/>
    <col min="12552" max="12552" width="5.6640625" style="1" customWidth="1"/>
    <col min="12553" max="12553" width="6.77734375" style="1" customWidth="1"/>
    <col min="12554" max="12554" width="10.33203125" style="1" customWidth="1"/>
    <col min="12555" max="12555" width="11" style="1" customWidth="1"/>
    <col min="12556" max="12556" width="11.33203125" style="1" customWidth="1"/>
    <col min="12557" max="12557" width="10.88671875" style="1" customWidth="1"/>
    <col min="12558" max="12800" width="8.88671875" style="1"/>
    <col min="12801" max="12801" width="4.21875" style="1" bestFit="1" customWidth="1"/>
    <col min="12802" max="12802" width="9.21875" style="1" customWidth="1"/>
    <col min="12803" max="12803" width="7.5546875" style="1" customWidth="1"/>
    <col min="12804" max="12804" width="9.77734375" style="1" customWidth="1"/>
    <col min="12805" max="12806" width="10.33203125" style="1" customWidth="1"/>
    <col min="12807" max="12807" width="10" style="1" customWidth="1"/>
    <col min="12808" max="12808" width="5.6640625" style="1" customWidth="1"/>
    <col min="12809" max="12809" width="6.77734375" style="1" customWidth="1"/>
    <col min="12810" max="12810" width="10.33203125" style="1" customWidth="1"/>
    <col min="12811" max="12811" width="11" style="1" customWidth="1"/>
    <col min="12812" max="12812" width="11.33203125" style="1" customWidth="1"/>
    <col min="12813" max="12813" width="10.88671875" style="1" customWidth="1"/>
    <col min="12814" max="13056" width="8.88671875" style="1"/>
    <col min="13057" max="13057" width="4.21875" style="1" bestFit="1" customWidth="1"/>
    <col min="13058" max="13058" width="9.21875" style="1" customWidth="1"/>
    <col min="13059" max="13059" width="7.5546875" style="1" customWidth="1"/>
    <col min="13060" max="13060" width="9.77734375" style="1" customWidth="1"/>
    <col min="13061" max="13062" width="10.33203125" style="1" customWidth="1"/>
    <col min="13063" max="13063" width="10" style="1" customWidth="1"/>
    <col min="13064" max="13064" width="5.6640625" style="1" customWidth="1"/>
    <col min="13065" max="13065" width="6.77734375" style="1" customWidth="1"/>
    <col min="13066" max="13066" width="10.33203125" style="1" customWidth="1"/>
    <col min="13067" max="13067" width="11" style="1" customWidth="1"/>
    <col min="13068" max="13068" width="11.33203125" style="1" customWidth="1"/>
    <col min="13069" max="13069" width="10.88671875" style="1" customWidth="1"/>
    <col min="13070" max="13312" width="8.88671875" style="1"/>
    <col min="13313" max="13313" width="4.21875" style="1" bestFit="1" customWidth="1"/>
    <col min="13314" max="13314" width="9.21875" style="1" customWidth="1"/>
    <col min="13315" max="13315" width="7.5546875" style="1" customWidth="1"/>
    <col min="13316" max="13316" width="9.77734375" style="1" customWidth="1"/>
    <col min="13317" max="13318" width="10.33203125" style="1" customWidth="1"/>
    <col min="13319" max="13319" width="10" style="1" customWidth="1"/>
    <col min="13320" max="13320" width="5.6640625" style="1" customWidth="1"/>
    <col min="13321" max="13321" width="6.77734375" style="1" customWidth="1"/>
    <col min="13322" max="13322" width="10.33203125" style="1" customWidth="1"/>
    <col min="13323" max="13323" width="11" style="1" customWidth="1"/>
    <col min="13324" max="13324" width="11.33203125" style="1" customWidth="1"/>
    <col min="13325" max="13325" width="10.88671875" style="1" customWidth="1"/>
    <col min="13326" max="13568" width="8.88671875" style="1"/>
    <col min="13569" max="13569" width="4.21875" style="1" bestFit="1" customWidth="1"/>
    <col min="13570" max="13570" width="9.21875" style="1" customWidth="1"/>
    <col min="13571" max="13571" width="7.5546875" style="1" customWidth="1"/>
    <col min="13572" max="13572" width="9.77734375" style="1" customWidth="1"/>
    <col min="13573" max="13574" width="10.33203125" style="1" customWidth="1"/>
    <col min="13575" max="13575" width="10" style="1" customWidth="1"/>
    <col min="13576" max="13576" width="5.6640625" style="1" customWidth="1"/>
    <col min="13577" max="13577" width="6.77734375" style="1" customWidth="1"/>
    <col min="13578" max="13578" width="10.33203125" style="1" customWidth="1"/>
    <col min="13579" max="13579" width="11" style="1" customWidth="1"/>
    <col min="13580" max="13580" width="11.33203125" style="1" customWidth="1"/>
    <col min="13581" max="13581" width="10.88671875" style="1" customWidth="1"/>
    <col min="13582" max="13824" width="8.88671875" style="1"/>
    <col min="13825" max="13825" width="4.21875" style="1" bestFit="1" customWidth="1"/>
    <col min="13826" max="13826" width="9.21875" style="1" customWidth="1"/>
    <col min="13827" max="13827" width="7.5546875" style="1" customWidth="1"/>
    <col min="13828" max="13828" width="9.77734375" style="1" customWidth="1"/>
    <col min="13829" max="13830" width="10.33203125" style="1" customWidth="1"/>
    <col min="13831" max="13831" width="10" style="1" customWidth="1"/>
    <col min="13832" max="13832" width="5.6640625" style="1" customWidth="1"/>
    <col min="13833" max="13833" width="6.77734375" style="1" customWidth="1"/>
    <col min="13834" max="13834" width="10.33203125" style="1" customWidth="1"/>
    <col min="13835" max="13835" width="11" style="1" customWidth="1"/>
    <col min="13836" max="13836" width="11.33203125" style="1" customWidth="1"/>
    <col min="13837" max="13837" width="10.88671875" style="1" customWidth="1"/>
    <col min="13838" max="14080" width="8.88671875" style="1"/>
    <col min="14081" max="14081" width="4.21875" style="1" bestFit="1" customWidth="1"/>
    <col min="14082" max="14082" width="9.21875" style="1" customWidth="1"/>
    <col min="14083" max="14083" width="7.5546875" style="1" customWidth="1"/>
    <col min="14084" max="14084" width="9.77734375" style="1" customWidth="1"/>
    <col min="14085" max="14086" width="10.33203125" style="1" customWidth="1"/>
    <col min="14087" max="14087" width="10" style="1" customWidth="1"/>
    <col min="14088" max="14088" width="5.6640625" style="1" customWidth="1"/>
    <col min="14089" max="14089" width="6.77734375" style="1" customWidth="1"/>
    <col min="14090" max="14090" width="10.33203125" style="1" customWidth="1"/>
    <col min="14091" max="14091" width="11" style="1" customWidth="1"/>
    <col min="14092" max="14092" width="11.33203125" style="1" customWidth="1"/>
    <col min="14093" max="14093" width="10.88671875" style="1" customWidth="1"/>
    <col min="14094" max="14336" width="8.88671875" style="1"/>
    <col min="14337" max="14337" width="4.21875" style="1" bestFit="1" customWidth="1"/>
    <col min="14338" max="14338" width="9.21875" style="1" customWidth="1"/>
    <col min="14339" max="14339" width="7.5546875" style="1" customWidth="1"/>
    <col min="14340" max="14340" width="9.77734375" style="1" customWidth="1"/>
    <col min="14341" max="14342" width="10.33203125" style="1" customWidth="1"/>
    <col min="14343" max="14343" width="10" style="1" customWidth="1"/>
    <col min="14344" max="14344" width="5.6640625" style="1" customWidth="1"/>
    <col min="14345" max="14345" width="6.77734375" style="1" customWidth="1"/>
    <col min="14346" max="14346" width="10.33203125" style="1" customWidth="1"/>
    <col min="14347" max="14347" width="11" style="1" customWidth="1"/>
    <col min="14348" max="14348" width="11.33203125" style="1" customWidth="1"/>
    <col min="14349" max="14349" width="10.88671875" style="1" customWidth="1"/>
    <col min="14350" max="14592" width="8.88671875" style="1"/>
    <col min="14593" max="14593" width="4.21875" style="1" bestFit="1" customWidth="1"/>
    <col min="14594" max="14594" width="9.21875" style="1" customWidth="1"/>
    <col min="14595" max="14595" width="7.5546875" style="1" customWidth="1"/>
    <col min="14596" max="14596" width="9.77734375" style="1" customWidth="1"/>
    <col min="14597" max="14598" width="10.33203125" style="1" customWidth="1"/>
    <col min="14599" max="14599" width="10" style="1" customWidth="1"/>
    <col min="14600" max="14600" width="5.6640625" style="1" customWidth="1"/>
    <col min="14601" max="14601" width="6.77734375" style="1" customWidth="1"/>
    <col min="14602" max="14602" width="10.33203125" style="1" customWidth="1"/>
    <col min="14603" max="14603" width="11" style="1" customWidth="1"/>
    <col min="14604" max="14604" width="11.33203125" style="1" customWidth="1"/>
    <col min="14605" max="14605" width="10.88671875" style="1" customWidth="1"/>
    <col min="14606" max="14848" width="8.88671875" style="1"/>
    <col min="14849" max="14849" width="4.21875" style="1" bestFit="1" customWidth="1"/>
    <col min="14850" max="14850" width="9.21875" style="1" customWidth="1"/>
    <col min="14851" max="14851" width="7.5546875" style="1" customWidth="1"/>
    <col min="14852" max="14852" width="9.77734375" style="1" customWidth="1"/>
    <col min="14853" max="14854" width="10.33203125" style="1" customWidth="1"/>
    <col min="14855" max="14855" width="10" style="1" customWidth="1"/>
    <col min="14856" max="14856" width="5.6640625" style="1" customWidth="1"/>
    <col min="14857" max="14857" width="6.77734375" style="1" customWidth="1"/>
    <col min="14858" max="14858" width="10.33203125" style="1" customWidth="1"/>
    <col min="14859" max="14859" width="11" style="1" customWidth="1"/>
    <col min="14860" max="14860" width="11.33203125" style="1" customWidth="1"/>
    <col min="14861" max="14861" width="10.88671875" style="1" customWidth="1"/>
    <col min="14862" max="15104" width="8.88671875" style="1"/>
    <col min="15105" max="15105" width="4.21875" style="1" bestFit="1" customWidth="1"/>
    <col min="15106" max="15106" width="9.21875" style="1" customWidth="1"/>
    <col min="15107" max="15107" width="7.5546875" style="1" customWidth="1"/>
    <col min="15108" max="15108" width="9.77734375" style="1" customWidth="1"/>
    <col min="15109" max="15110" width="10.33203125" style="1" customWidth="1"/>
    <col min="15111" max="15111" width="10" style="1" customWidth="1"/>
    <col min="15112" max="15112" width="5.6640625" style="1" customWidth="1"/>
    <col min="15113" max="15113" width="6.77734375" style="1" customWidth="1"/>
    <col min="15114" max="15114" width="10.33203125" style="1" customWidth="1"/>
    <col min="15115" max="15115" width="11" style="1" customWidth="1"/>
    <col min="15116" max="15116" width="11.33203125" style="1" customWidth="1"/>
    <col min="15117" max="15117" width="10.88671875" style="1" customWidth="1"/>
    <col min="15118" max="15360" width="8.88671875" style="1"/>
    <col min="15361" max="15361" width="4.21875" style="1" bestFit="1" customWidth="1"/>
    <col min="15362" max="15362" width="9.21875" style="1" customWidth="1"/>
    <col min="15363" max="15363" width="7.5546875" style="1" customWidth="1"/>
    <col min="15364" max="15364" width="9.77734375" style="1" customWidth="1"/>
    <col min="15365" max="15366" width="10.33203125" style="1" customWidth="1"/>
    <col min="15367" max="15367" width="10" style="1" customWidth="1"/>
    <col min="15368" max="15368" width="5.6640625" style="1" customWidth="1"/>
    <col min="15369" max="15369" width="6.77734375" style="1" customWidth="1"/>
    <col min="15370" max="15370" width="10.33203125" style="1" customWidth="1"/>
    <col min="15371" max="15371" width="11" style="1" customWidth="1"/>
    <col min="15372" max="15372" width="11.33203125" style="1" customWidth="1"/>
    <col min="15373" max="15373" width="10.88671875" style="1" customWidth="1"/>
    <col min="15374" max="15616" width="8.88671875" style="1"/>
    <col min="15617" max="15617" width="4.21875" style="1" bestFit="1" customWidth="1"/>
    <col min="15618" max="15618" width="9.21875" style="1" customWidth="1"/>
    <col min="15619" max="15619" width="7.5546875" style="1" customWidth="1"/>
    <col min="15620" max="15620" width="9.77734375" style="1" customWidth="1"/>
    <col min="15621" max="15622" width="10.33203125" style="1" customWidth="1"/>
    <col min="15623" max="15623" width="10" style="1" customWidth="1"/>
    <col min="15624" max="15624" width="5.6640625" style="1" customWidth="1"/>
    <col min="15625" max="15625" width="6.77734375" style="1" customWidth="1"/>
    <col min="15626" max="15626" width="10.33203125" style="1" customWidth="1"/>
    <col min="15627" max="15627" width="11" style="1" customWidth="1"/>
    <col min="15628" max="15628" width="11.33203125" style="1" customWidth="1"/>
    <col min="15629" max="15629" width="10.88671875" style="1" customWidth="1"/>
    <col min="15630" max="15872" width="8.88671875" style="1"/>
    <col min="15873" max="15873" width="4.21875" style="1" bestFit="1" customWidth="1"/>
    <col min="15874" max="15874" width="9.21875" style="1" customWidth="1"/>
    <col min="15875" max="15875" width="7.5546875" style="1" customWidth="1"/>
    <col min="15876" max="15876" width="9.77734375" style="1" customWidth="1"/>
    <col min="15877" max="15878" width="10.33203125" style="1" customWidth="1"/>
    <col min="15879" max="15879" width="10" style="1" customWidth="1"/>
    <col min="15880" max="15880" width="5.6640625" style="1" customWidth="1"/>
    <col min="15881" max="15881" width="6.77734375" style="1" customWidth="1"/>
    <col min="15882" max="15882" width="10.33203125" style="1" customWidth="1"/>
    <col min="15883" max="15883" width="11" style="1" customWidth="1"/>
    <col min="15884" max="15884" width="11.33203125" style="1" customWidth="1"/>
    <col min="15885" max="15885" width="10.88671875" style="1" customWidth="1"/>
    <col min="15886" max="16128" width="8.88671875" style="1"/>
    <col min="16129" max="16129" width="4.21875" style="1" bestFit="1" customWidth="1"/>
    <col min="16130" max="16130" width="9.21875" style="1" customWidth="1"/>
    <col min="16131" max="16131" width="7.5546875" style="1" customWidth="1"/>
    <col min="16132" max="16132" width="9.77734375" style="1" customWidth="1"/>
    <col min="16133" max="16134" width="10.33203125" style="1" customWidth="1"/>
    <col min="16135" max="16135" width="10" style="1" customWidth="1"/>
    <col min="16136" max="16136" width="5.6640625" style="1" customWidth="1"/>
    <col min="16137" max="16137" width="6.77734375" style="1" customWidth="1"/>
    <col min="16138" max="16138" width="10.33203125" style="1" customWidth="1"/>
    <col min="16139" max="16139" width="11" style="1" customWidth="1"/>
    <col min="16140" max="16140" width="11.33203125" style="1" customWidth="1"/>
    <col min="16141" max="16141" width="10.88671875" style="1" customWidth="1"/>
    <col min="16142" max="16384" width="8.88671875" style="1"/>
  </cols>
  <sheetData>
    <row r="1" spans="1:13" ht="9.9499999999999993" customHeight="1">
      <c r="A1" s="21" t="s">
        <v>0</v>
      </c>
      <c r="B1" s="21" t="s">
        <v>1</v>
      </c>
      <c r="C1" s="21"/>
      <c r="D1" s="21"/>
      <c r="E1" s="21"/>
      <c r="F1" s="21"/>
      <c r="G1" s="21"/>
      <c r="H1" s="22" t="s">
        <v>2</v>
      </c>
      <c r="I1" s="22"/>
      <c r="J1" s="22"/>
      <c r="K1" s="22"/>
      <c r="L1" s="22"/>
      <c r="M1" s="22"/>
    </row>
    <row r="2" spans="1:13" ht="9.9499999999999993" customHeight="1">
      <c r="A2" s="21"/>
      <c r="B2" s="23" t="s">
        <v>50</v>
      </c>
      <c r="C2" s="24"/>
      <c r="D2" s="25"/>
      <c r="E2" s="21" t="s">
        <v>5</v>
      </c>
      <c r="F2" s="21"/>
      <c r="G2" s="2" t="s">
        <v>24</v>
      </c>
      <c r="H2" s="23" t="s">
        <v>50</v>
      </c>
      <c r="I2" s="24"/>
      <c r="J2" s="25"/>
      <c r="K2" s="18" t="s">
        <v>5</v>
      </c>
      <c r="L2" s="18"/>
      <c r="M2" s="3" t="s">
        <v>24</v>
      </c>
    </row>
    <row r="3" spans="1:13" ht="9.9499999999999993" customHeight="1">
      <c r="A3" s="21"/>
      <c r="B3" s="4" t="s">
        <v>3</v>
      </c>
      <c r="C3" s="4" t="s">
        <v>4</v>
      </c>
      <c r="D3" s="4" t="s">
        <v>25</v>
      </c>
      <c r="E3" s="2" t="s">
        <v>48</v>
      </c>
      <c r="F3" s="2" t="s">
        <v>49</v>
      </c>
      <c r="G3" s="2" t="s">
        <v>6</v>
      </c>
      <c r="H3" s="4" t="s">
        <v>3</v>
      </c>
      <c r="I3" s="4" t="s">
        <v>4</v>
      </c>
      <c r="J3" s="4" t="s">
        <v>25</v>
      </c>
      <c r="K3" s="2" t="s">
        <v>48</v>
      </c>
      <c r="L3" s="2" t="s">
        <v>49</v>
      </c>
      <c r="M3" s="3" t="s">
        <v>6</v>
      </c>
    </row>
    <row r="4" spans="1:13" s="11" customFormat="1" ht="12" customHeight="1">
      <c r="A4" s="19" t="s">
        <v>22</v>
      </c>
      <c r="B4" s="19"/>
      <c r="C4" s="19"/>
      <c r="D4" s="9"/>
      <c r="E4" s="10">
        <f>SUM(E5,E8,E11,E15,E19)</f>
        <v>119074574</v>
      </c>
      <c r="F4" s="10">
        <f t="shared" ref="F4:G4" si="0">SUM(F5,F8,F11,F15,F19)</f>
        <v>114107496</v>
      </c>
      <c r="G4" s="10">
        <f t="shared" si="0"/>
        <v>-4967078</v>
      </c>
      <c r="H4" s="20" t="s">
        <v>23</v>
      </c>
      <c r="I4" s="20"/>
      <c r="J4" s="20"/>
      <c r="K4" s="10">
        <f>SUM(K5,K19,K23,K30,K33)</f>
        <v>119074574</v>
      </c>
      <c r="L4" s="10">
        <f>SUM(L5,L19,L23,L30,L33)</f>
        <v>114107496</v>
      </c>
      <c r="M4" s="10">
        <f>SUM(M5,M19,M23,M30,M33)</f>
        <v>-4967078</v>
      </c>
    </row>
    <row r="5" spans="1:13" s="11" customFormat="1" ht="12" customHeight="1">
      <c r="A5" s="12">
        <v>1</v>
      </c>
      <c r="B5" s="13" t="s">
        <v>7</v>
      </c>
      <c r="C5" s="13"/>
      <c r="D5" s="13"/>
      <c r="E5" s="10">
        <f>E6</f>
        <v>20184000</v>
      </c>
      <c r="F5" s="10">
        <f>F6</f>
        <v>20184000</v>
      </c>
      <c r="G5" s="14">
        <f>F5-E5</f>
        <v>0</v>
      </c>
      <c r="H5" s="15" t="s">
        <v>8</v>
      </c>
      <c r="I5" s="15"/>
      <c r="J5" s="15"/>
      <c r="K5" s="16">
        <f>K6+K11+K13</f>
        <v>49136060</v>
      </c>
      <c r="L5" s="16">
        <f>L6+L11+L13</f>
        <v>54389896</v>
      </c>
      <c r="M5" s="16">
        <f>M6+M11+M13</f>
        <v>5253836</v>
      </c>
    </row>
    <row r="6" spans="1:13" s="11" customFormat="1" ht="12" customHeight="1">
      <c r="A6" s="12">
        <v>2</v>
      </c>
      <c r="B6" s="13"/>
      <c r="C6" s="13" t="s">
        <v>9</v>
      </c>
      <c r="D6" s="13"/>
      <c r="E6" s="10">
        <f>SUM(E7)</f>
        <v>20184000</v>
      </c>
      <c r="F6" s="10">
        <f>SUM(F7)</f>
        <v>20184000</v>
      </c>
      <c r="G6" s="14">
        <f t="shared" ref="G6:G22" si="1">F6-E6</f>
        <v>0</v>
      </c>
      <c r="H6" s="15"/>
      <c r="I6" s="15" t="s">
        <v>10</v>
      </c>
      <c r="J6" s="15"/>
      <c r="K6" s="16">
        <f>SUM(K7:K10)</f>
        <v>42749160</v>
      </c>
      <c r="L6" s="16">
        <f t="shared" ref="L6:M6" si="2">SUM(L7:L10)</f>
        <v>46481420</v>
      </c>
      <c r="M6" s="16">
        <f t="shared" si="2"/>
        <v>3732260</v>
      </c>
    </row>
    <row r="7" spans="1:13" s="11" customFormat="1" ht="12" customHeight="1">
      <c r="A7" s="12">
        <v>3</v>
      </c>
      <c r="B7" s="13"/>
      <c r="C7" s="13"/>
      <c r="D7" s="13" t="s">
        <v>26</v>
      </c>
      <c r="E7" s="10">
        <v>20184000</v>
      </c>
      <c r="F7" s="10">
        <v>20184000</v>
      </c>
      <c r="G7" s="14">
        <f t="shared" si="1"/>
        <v>0</v>
      </c>
      <c r="H7" s="15"/>
      <c r="I7" s="15"/>
      <c r="J7" s="15" t="s">
        <v>27</v>
      </c>
      <c r="K7" s="16">
        <v>27045000</v>
      </c>
      <c r="L7" s="16">
        <v>30294000</v>
      </c>
      <c r="M7" s="14">
        <f t="shared" ref="M7:M12" si="3">L7-K7</f>
        <v>3249000</v>
      </c>
    </row>
    <row r="8" spans="1:13" s="11" customFormat="1" ht="12" customHeight="1">
      <c r="A8" s="12">
        <v>4</v>
      </c>
      <c r="B8" s="13" t="s">
        <v>11</v>
      </c>
      <c r="C8" s="13"/>
      <c r="D8" s="13"/>
      <c r="E8" s="10">
        <f>E9</f>
        <v>56440000</v>
      </c>
      <c r="F8" s="10">
        <f t="shared" ref="F8:F9" si="4">F9</f>
        <v>50237000</v>
      </c>
      <c r="G8" s="14">
        <f t="shared" si="1"/>
        <v>-6203000</v>
      </c>
      <c r="H8" s="15"/>
      <c r="I8" s="15"/>
      <c r="J8" s="15" t="s">
        <v>28</v>
      </c>
      <c r="K8" s="16">
        <v>7996290</v>
      </c>
      <c r="L8" s="16">
        <v>8803270</v>
      </c>
      <c r="M8" s="14">
        <f t="shared" si="3"/>
        <v>806980</v>
      </c>
    </row>
    <row r="9" spans="1:13" s="11" customFormat="1" ht="12" customHeight="1">
      <c r="A9" s="12">
        <v>5</v>
      </c>
      <c r="B9" s="13"/>
      <c r="C9" s="13" t="s">
        <v>11</v>
      </c>
      <c r="D9" s="13"/>
      <c r="E9" s="10">
        <f>E10</f>
        <v>56440000</v>
      </c>
      <c r="F9" s="10">
        <f t="shared" si="4"/>
        <v>50237000</v>
      </c>
      <c r="G9" s="14">
        <f t="shared" si="1"/>
        <v>-6203000</v>
      </c>
      <c r="H9" s="15"/>
      <c r="I9" s="15"/>
      <c r="J9" s="15" t="s">
        <v>29</v>
      </c>
      <c r="K9" s="16">
        <v>2920140</v>
      </c>
      <c r="L9" s="16">
        <v>3044870</v>
      </c>
      <c r="M9" s="14">
        <f t="shared" si="3"/>
        <v>124730</v>
      </c>
    </row>
    <row r="10" spans="1:13" s="11" customFormat="1" ht="12" customHeight="1">
      <c r="A10" s="12">
        <v>6</v>
      </c>
      <c r="B10" s="13"/>
      <c r="C10" s="13"/>
      <c r="D10" s="13" t="s">
        <v>31</v>
      </c>
      <c r="E10" s="10">
        <v>56440000</v>
      </c>
      <c r="F10" s="10">
        <v>50237000</v>
      </c>
      <c r="G10" s="14">
        <f t="shared" si="1"/>
        <v>-6203000</v>
      </c>
      <c r="H10" s="15"/>
      <c r="I10" s="15"/>
      <c r="J10" s="15" t="s">
        <v>30</v>
      </c>
      <c r="K10" s="16">
        <v>4787730</v>
      </c>
      <c r="L10" s="16">
        <v>4339280</v>
      </c>
      <c r="M10" s="14">
        <f t="shared" si="3"/>
        <v>-448450</v>
      </c>
    </row>
    <row r="11" spans="1:13" s="11" customFormat="1" ht="12" customHeight="1">
      <c r="A11" s="12">
        <v>7</v>
      </c>
      <c r="B11" s="13" t="s">
        <v>13</v>
      </c>
      <c r="C11" s="13"/>
      <c r="D11" s="13"/>
      <c r="E11" s="10">
        <f>E12</f>
        <v>120000</v>
      </c>
      <c r="F11" s="10">
        <f t="shared" ref="F11" si="5">F12</f>
        <v>560000</v>
      </c>
      <c r="G11" s="14">
        <f t="shared" si="1"/>
        <v>440000</v>
      </c>
      <c r="H11" s="15"/>
      <c r="I11" s="13" t="s">
        <v>12</v>
      </c>
      <c r="J11" s="13"/>
      <c r="K11" s="16">
        <f>K12</f>
        <v>130000</v>
      </c>
      <c r="L11" s="16">
        <f>L12</f>
        <v>0</v>
      </c>
      <c r="M11" s="16">
        <f>M12</f>
        <v>-130000</v>
      </c>
    </row>
    <row r="12" spans="1:13" s="11" customFormat="1" ht="12" customHeight="1">
      <c r="A12" s="12">
        <v>8</v>
      </c>
      <c r="B12" s="13"/>
      <c r="C12" s="13" t="s">
        <v>13</v>
      </c>
      <c r="D12" s="13"/>
      <c r="E12" s="10">
        <f>SUM(E13:E14)</f>
        <v>120000</v>
      </c>
      <c r="F12" s="10">
        <f>SUM(F13:F14)</f>
        <v>560000</v>
      </c>
      <c r="G12" s="14">
        <f t="shared" si="1"/>
        <v>440000</v>
      </c>
      <c r="H12" s="15"/>
      <c r="I12" s="13"/>
      <c r="J12" s="13" t="s">
        <v>32</v>
      </c>
      <c r="K12" s="16">
        <v>130000</v>
      </c>
      <c r="L12" s="16">
        <v>0</v>
      </c>
      <c r="M12" s="14">
        <f t="shared" si="3"/>
        <v>-130000</v>
      </c>
    </row>
    <row r="13" spans="1:13" s="11" customFormat="1" ht="12" customHeight="1">
      <c r="A13" s="12">
        <v>9</v>
      </c>
      <c r="B13" s="13"/>
      <c r="C13" s="13"/>
      <c r="D13" s="13" t="s">
        <v>34</v>
      </c>
      <c r="E13" s="10">
        <v>120000</v>
      </c>
      <c r="F13" s="10">
        <v>200000</v>
      </c>
      <c r="G13" s="14">
        <f t="shared" si="1"/>
        <v>80000</v>
      </c>
      <c r="H13" s="15"/>
      <c r="I13" s="15" t="s">
        <v>52</v>
      </c>
      <c r="J13" s="15"/>
      <c r="K13" s="16">
        <f>SUM(K14:K18)</f>
        <v>6256900</v>
      </c>
      <c r="L13" s="16">
        <f>SUM(L14:L18)</f>
        <v>7908476</v>
      </c>
      <c r="M13" s="16">
        <f>SUM(M14:M18)</f>
        <v>1651576</v>
      </c>
    </row>
    <row r="14" spans="1:13" s="11" customFormat="1" ht="12" customHeight="1">
      <c r="A14" s="12"/>
      <c r="B14" s="13"/>
      <c r="C14" s="13"/>
      <c r="D14" s="17" t="s">
        <v>54</v>
      </c>
      <c r="E14" s="10">
        <v>0</v>
      </c>
      <c r="F14" s="10">
        <v>360000</v>
      </c>
      <c r="G14" s="14">
        <v>360000</v>
      </c>
      <c r="H14" s="15"/>
      <c r="I14" s="15"/>
      <c r="J14" s="15" t="s">
        <v>33</v>
      </c>
      <c r="K14" s="16">
        <v>250000</v>
      </c>
      <c r="L14" s="16">
        <v>300000</v>
      </c>
      <c r="M14" s="14">
        <f t="shared" ref="M14:M18" si="6">L14-K14</f>
        <v>50000</v>
      </c>
    </row>
    <row r="15" spans="1:13" s="11" customFormat="1" ht="12" customHeight="1">
      <c r="A15" s="12">
        <v>10</v>
      </c>
      <c r="B15" s="13" t="s">
        <v>18</v>
      </c>
      <c r="C15" s="13"/>
      <c r="D15" s="13"/>
      <c r="E15" s="10">
        <f>E16</f>
        <v>41600574</v>
      </c>
      <c r="F15" s="10">
        <f t="shared" ref="F15" si="7">F16</f>
        <v>42298726</v>
      </c>
      <c r="G15" s="14">
        <f t="shared" si="1"/>
        <v>698152</v>
      </c>
      <c r="H15" s="15"/>
      <c r="I15" s="15"/>
      <c r="J15" s="15" t="s">
        <v>35</v>
      </c>
      <c r="K15" s="16">
        <v>2705890</v>
      </c>
      <c r="L15" s="16">
        <v>3000000</v>
      </c>
      <c r="M15" s="14">
        <f t="shared" si="6"/>
        <v>294110</v>
      </c>
    </row>
    <row r="16" spans="1:13" s="11" customFormat="1" ht="12" customHeight="1">
      <c r="A16" s="12">
        <v>11</v>
      </c>
      <c r="B16" s="13"/>
      <c r="C16" s="13" t="s">
        <v>18</v>
      </c>
      <c r="D16" s="13"/>
      <c r="E16" s="10">
        <f>SUM(E17:E18)</f>
        <v>41600574</v>
      </c>
      <c r="F16" s="10">
        <f t="shared" ref="F16" si="8">SUM(F17:F18)</f>
        <v>42298726</v>
      </c>
      <c r="G16" s="14">
        <f t="shared" si="1"/>
        <v>698152</v>
      </c>
      <c r="H16" s="15"/>
      <c r="I16" s="15"/>
      <c r="J16" s="15" t="s">
        <v>36</v>
      </c>
      <c r="K16" s="16">
        <v>3108560</v>
      </c>
      <c r="L16" s="16">
        <v>3819496</v>
      </c>
      <c r="M16" s="14">
        <f t="shared" si="6"/>
        <v>710936</v>
      </c>
    </row>
    <row r="17" spans="1:13" s="11" customFormat="1" ht="12" customHeight="1">
      <c r="A17" s="12">
        <v>12</v>
      </c>
      <c r="B17" s="13"/>
      <c r="C17" s="13"/>
      <c r="D17" s="13" t="s">
        <v>38</v>
      </c>
      <c r="E17" s="10">
        <v>41451078</v>
      </c>
      <c r="F17" s="10">
        <v>41749230</v>
      </c>
      <c r="G17" s="14">
        <f t="shared" si="1"/>
        <v>298152</v>
      </c>
      <c r="H17" s="15"/>
      <c r="I17" s="15"/>
      <c r="J17" s="15" t="s">
        <v>37</v>
      </c>
      <c r="K17" s="16">
        <v>192450</v>
      </c>
      <c r="L17" s="16">
        <v>500000</v>
      </c>
      <c r="M17" s="14">
        <f t="shared" si="6"/>
        <v>307550</v>
      </c>
    </row>
    <row r="18" spans="1:13" s="11" customFormat="1" ht="12" customHeight="1">
      <c r="A18" s="12">
        <v>13</v>
      </c>
      <c r="B18" s="13"/>
      <c r="C18" s="13"/>
      <c r="D18" s="13" t="s">
        <v>40</v>
      </c>
      <c r="E18" s="10">
        <v>149496</v>
      </c>
      <c r="F18" s="10">
        <v>549496</v>
      </c>
      <c r="G18" s="14">
        <f t="shared" si="1"/>
        <v>400000</v>
      </c>
      <c r="H18" s="15"/>
      <c r="I18" s="15"/>
      <c r="J18" s="15" t="s">
        <v>53</v>
      </c>
      <c r="K18" s="16">
        <v>0</v>
      </c>
      <c r="L18" s="16">
        <v>288980</v>
      </c>
      <c r="M18" s="14">
        <f t="shared" si="6"/>
        <v>288980</v>
      </c>
    </row>
    <row r="19" spans="1:13" s="11" customFormat="1" ht="12" customHeight="1">
      <c r="A19" s="12">
        <v>14</v>
      </c>
      <c r="B19" s="13" t="s">
        <v>19</v>
      </c>
      <c r="C19" s="13"/>
      <c r="D19" s="13"/>
      <c r="E19" s="10">
        <f>E20</f>
        <v>730000</v>
      </c>
      <c r="F19" s="10">
        <f t="shared" ref="F19" si="9">F20</f>
        <v>827770</v>
      </c>
      <c r="G19" s="14">
        <f t="shared" si="1"/>
        <v>97770</v>
      </c>
      <c r="H19" s="13" t="s">
        <v>14</v>
      </c>
      <c r="I19" s="15"/>
      <c r="J19" s="15"/>
      <c r="K19" s="16">
        <f>K20</f>
        <v>6870504</v>
      </c>
      <c r="L19" s="16">
        <f t="shared" ref="L19:M19" si="10">L20</f>
        <v>1102263</v>
      </c>
      <c r="M19" s="16">
        <f t="shared" si="10"/>
        <v>-5768241</v>
      </c>
    </row>
    <row r="20" spans="1:13" s="11" customFormat="1" ht="12" customHeight="1">
      <c r="A20" s="12">
        <v>15</v>
      </c>
      <c r="B20" s="13"/>
      <c r="C20" s="13" t="s">
        <v>19</v>
      </c>
      <c r="D20" s="13"/>
      <c r="E20" s="10">
        <f>SUM(E21:E22)</f>
        <v>730000</v>
      </c>
      <c r="F20" s="10">
        <f>SUM(F21:F23)</f>
        <v>827770</v>
      </c>
      <c r="G20" s="14">
        <f t="shared" si="1"/>
        <v>97770</v>
      </c>
      <c r="H20" s="15"/>
      <c r="I20" s="13" t="s">
        <v>15</v>
      </c>
      <c r="J20" s="13"/>
      <c r="K20" s="16">
        <f>SUM(K21:K22)</f>
        <v>6870504</v>
      </c>
      <c r="L20" s="16">
        <f t="shared" ref="L20:M20" si="11">SUM(L21:L22)</f>
        <v>1102263</v>
      </c>
      <c r="M20" s="16">
        <f t="shared" si="11"/>
        <v>-5768241</v>
      </c>
    </row>
    <row r="21" spans="1:13" s="11" customFormat="1" ht="12" customHeight="1">
      <c r="A21" s="12">
        <v>16</v>
      </c>
      <c r="B21" s="13"/>
      <c r="C21" s="13"/>
      <c r="D21" s="13" t="s">
        <v>42</v>
      </c>
      <c r="E21" s="10">
        <v>10000</v>
      </c>
      <c r="F21" s="10">
        <v>27770</v>
      </c>
      <c r="G21" s="14">
        <f t="shared" si="1"/>
        <v>17770</v>
      </c>
      <c r="H21" s="15"/>
      <c r="I21" s="13"/>
      <c r="J21" s="13" t="s">
        <v>51</v>
      </c>
      <c r="K21" s="16">
        <v>480000</v>
      </c>
      <c r="L21" s="16">
        <v>0</v>
      </c>
      <c r="M21" s="14">
        <f t="shared" ref="M21:M22" si="12">L21-K21</f>
        <v>-480000</v>
      </c>
    </row>
    <row r="22" spans="1:13" s="11" customFormat="1" ht="12" customHeight="1">
      <c r="A22" s="12">
        <v>17</v>
      </c>
      <c r="B22" s="13"/>
      <c r="C22" s="13"/>
      <c r="D22" s="13" t="s">
        <v>44</v>
      </c>
      <c r="E22" s="10">
        <v>720000</v>
      </c>
      <c r="F22" s="10">
        <v>800000</v>
      </c>
      <c r="G22" s="14">
        <f t="shared" si="1"/>
        <v>80000</v>
      </c>
      <c r="H22" s="15"/>
      <c r="I22" s="13"/>
      <c r="J22" s="13" t="s">
        <v>39</v>
      </c>
      <c r="K22" s="16">
        <v>6390504</v>
      </c>
      <c r="L22" s="16">
        <v>1102263</v>
      </c>
      <c r="M22" s="14">
        <f t="shared" si="12"/>
        <v>-5288241</v>
      </c>
    </row>
    <row r="23" spans="1:13" s="11" customFormat="1" ht="12" customHeight="1">
      <c r="A23" s="12">
        <v>18</v>
      </c>
      <c r="B23" s="13"/>
      <c r="C23" s="13"/>
      <c r="D23" s="13"/>
      <c r="E23" s="10"/>
      <c r="F23" s="10"/>
      <c r="G23" s="14"/>
      <c r="H23" s="13" t="s">
        <v>16</v>
      </c>
      <c r="I23" s="15"/>
      <c r="J23" s="15"/>
      <c r="K23" s="16">
        <f>K24+K28</f>
        <v>19367660</v>
      </c>
      <c r="L23" s="16">
        <f t="shared" ref="L23:M23" si="13">L24+L28</f>
        <v>17566310</v>
      </c>
      <c r="M23" s="16">
        <f t="shared" si="13"/>
        <v>-1801350</v>
      </c>
    </row>
    <row r="24" spans="1:13" s="11" customFormat="1" ht="12" customHeight="1">
      <c r="A24" s="12">
        <v>19</v>
      </c>
      <c r="B24" s="13"/>
      <c r="C24" s="13"/>
      <c r="D24" s="13"/>
      <c r="E24" s="10"/>
      <c r="F24" s="10"/>
      <c r="G24" s="14"/>
      <c r="H24" s="15"/>
      <c r="I24" s="13" t="s">
        <v>17</v>
      </c>
      <c r="J24" s="13"/>
      <c r="K24" s="16">
        <f>SUM(K25:K27)</f>
        <v>11630000</v>
      </c>
      <c r="L24" s="16">
        <f t="shared" ref="L24:M24" si="14">SUM(L25:L27)</f>
        <v>15266310</v>
      </c>
      <c r="M24" s="16">
        <f t="shared" si="14"/>
        <v>3636310</v>
      </c>
    </row>
    <row r="25" spans="1:13" s="11" customFormat="1" ht="12" customHeight="1">
      <c r="A25" s="12">
        <v>20</v>
      </c>
      <c r="B25" s="13"/>
      <c r="C25" s="13"/>
      <c r="D25" s="13"/>
      <c r="E25" s="10"/>
      <c r="F25" s="10"/>
      <c r="G25" s="14"/>
      <c r="H25" s="15"/>
      <c r="I25" s="13"/>
      <c r="J25" s="13" t="s">
        <v>41</v>
      </c>
      <c r="K25" s="16">
        <v>10320000</v>
      </c>
      <c r="L25" s="16">
        <v>12000000</v>
      </c>
      <c r="M25" s="14">
        <f t="shared" ref="M25:M27" si="15">L25-K25</f>
        <v>1680000</v>
      </c>
    </row>
    <row r="26" spans="1:13" s="11" customFormat="1" ht="12" customHeight="1">
      <c r="A26" s="12">
        <v>21</v>
      </c>
      <c r="B26" s="13"/>
      <c r="C26" s="13"/>
      <c r="D26" s="13"/>
      <c r="E26" s="10"/>
      <c r="F26" s="10"/>
      <c r="G26" s="14"/>
      <c r="H26" s="15"/>
      <c r="I26" s="13"/>
      <c r="J26" s="13" t="s">
        <v>43</v>
      </c>
      <c r="K26" s="16">
        <v>1160000</v>
      </c>
      <c r="L26" s="16">
        <v>3216310</v>
      </c>
      <c r="M26" s="14">
        <f t="shared" si="15"/>
        <v>2056310</v>
      </c>
    </row>
    <row r="27" spans="1:13" s="11" customFormat="1" ht="12" customHeight="1">
      <c r="A27" s="12">
        <v>22</v>
      </c>
      <c r="B27" s="13"/>
      <c r="C27" s="13"/>
      <c r="D27" s="13"/>
      <c r="E27" s="10"/>
      <c r="F27" s="10"/>
      <c r="G27" s="14"/>
      <c r="H27" s="15"/>
      <c r="I27" s="13"/>
      <c r="J27" s="13" t="s">
        <v>45</v>
      </c>
      <c r="K27" s="16">
        <v>150000</v>
      </c>
      <c r="L27" s="16">
        <v>50000</v>
      </c>
      <c r="M27" s="14">
        <f t="shared" si="15"/>
        <v>-100000</v>
      </c>
    </row>
    <row r="28" spans="1:13" s="11" customFormat="1" ht="12" customHeight="1">
      <c r="A28" s="12">
        <v>23</v>
      </c>
      <c r="B28" s="13"/>
      <c r="C28" s="13"/>
      <c r="D28" s="13"/>
      <c r="E28" s="10"/>
      <c r="F28" s="10"/>
      <c r="G28" s="14"/>
      <c r="H28" s="15"/>
      <c r="I28" s="13" t="s">
        <v>16</v>
      </c>
      <c r="J28" s="13"/>
      <c r="K28" s="16">
        <f>K29</f>
        <v>7737660</v>
      </c>
      <c r="L28" s="16">
        <f t="shared" ref="L28:M28" si="16">L29</f>
        <v>2300000</v>
      </c>
      <c r="M28" s="16">
        <f t="shared" si="16"/>
        <v>-5437660</v>
      </c>
    </row>
    <row r="29" spans="1:13" s="11" customFormat="1" ht="12" customHeight="1">
      <c r="A29" s="12">
        <v>24</v>
      </c>
      <c r="B29" s="13"/>
      <c r="C29" s="13"/>
      <c r="D29" s="13"/>
      <c r="E29" s="10"/>
      <c r="F29" s="10"/>
      <c r="G29" s="14"/>
      <c r="H29" s="15"/>
      <c r="I29" s="13"/>
      <c r="J29" s="13" t="s">
        <v>46</v>
      </c>
      <c r="K29" s="16">
        <v>7737660</v>
      </c>
      <c r="L29" s="16">
        <v>2300000</v>
      </c>
      <c r="M29" s="14">
        <f t="shared" ref="M29:M32" si="17">L29-K29</f>
        <v>-5437660</v>
      </c>
    </row>
    <row r="30" spans="1:13" s="11" customFormat="1" ht="12" customHeight="1">
      <c r="A30" s="12">
        <v>25</v>
      </c>
      <c r="B30" s="13"/>
      <c r="C30" s="13"/>
      <c r="D30" s="13"/>
      <c r="E30" s="10"/>
      <c r="F30" s="10"/>
      <c r="G30" s="16"/>
      <c r="H30" s="13" t="s">
        <v>20</v>
      </c>
      <c r="I30" s="15"/>
      <c r="J30" s="15"/>
      <c r="K30" s="16">
        <f>SUM(K31)</f>
        <v>20000</v>
      </c>
      <c r="L30" s="16">
        <f>SUM(L31)</f>
        <v>5125</v>
      </c>
      <c r="M30" s="14">
        <f>M31</f>
        <v>-14875</v>
      </c>
    </row>
    <row r="31" spans="1:13" s="11" customFormat="1" ht="12" customHeight="1">
      <c r="A31" s="12">
        <v>26</v>
      </c>
      <c r="B31" s="13"/>
      <c r="C31" s="13"/>
      <c r="D31" s="13"/>
      <c r="E31" s="10"/>
      <c r="F31" s="10"/>
      <c r="G31" s="16"/>
      <c r="H31" s="15"/>
      <c r="I31" s="13" t="s">
        <v>20</v>
      </c>
      <c r="J31" s="13"/>
      <c r="K31" s="16">
        <f>SUM(K32)</f>
        <v>20000</v>
      </c>
      <c r="L31" s="16">
        <f>SUM(L32)</f>
        <v>5125</v>
      </c>
      <c r="M31" s="14">
        <f t="shared" si="17"/>
        <v>-14875</v>
      </c>
    </row>
    <row r="32" spans="1:13" s="11" customFormat="1" ht="12" customHeight="1">
      <c r="A32" s="12">
        <v>27</v>
      </c>
      <c r="B32" s="13"/>
      <c r="C32" s="13"/>
      <c r="D32" s="13"/>
      <c r="E32" s="10"/>
      <c r="F32" s="10"/>
      <c r="G32" s="16"/>
      <c r="H32" s="15"/>
      <c r="I32" s="13"/>
      <c r="J32" s="13" t="s">
        <v>47</v>
      </c>
      <c r="K32" s="16">
        <v>20000</v>
      </c>
      <c r="L32" s="16">
        <v>5125</v>
      </c>
      <c r="M32" s="14">
        <f t="shared" si="17"/>
        <v>-14875</v>
      </c>
    </row>
    <row r="33" spans="1:13" s="11" customFormat="1" ht="12" customHeight="1">
      <c r="A33" s="12">
        <v>28</v>
      </c>
      <c r="B33" s="13"/>
      <c r="C33" s="13"/>
      <c r="D33" s="13"/>
      <c r="E33" s="10"/>
      <c r="F33" s="10"/>
      <c r="G33" s="16"/>
      <c r="H33" s="13" t="s">
        <v>21</v>
      </c>
      <c r="I33" s="15"/>
      <c r="J33" s="15"/>
      <c r="K33" s="16">
        <f>K34</f>
        <v>43680350</v>
      </c>
      <c r="L33" s="16">
        <f t="shared" ref="L33:M34" si="18">L34</f>
        <v>41043902</v>
      </c>
      <c r="M33" s="16">
        <f>M34</f>
        <v>-2636448</v>
      </c>
    </row>
    <row r="34" spans="1:13" s="11" customFormat="1" ht="12" customHeight="1">
      <c r="A34" s="12">
        <v>29</v>
      </c>
      <c r="B34" s="13"/>
      <c r="C34" s="13"/>
      <c r="D34" s="13"/>
      <c r="E34" s="10"/>
      <c r="F34" s="10"/>
      <c r="G34" s="16"/>
      <c r="H34" s="15"/>
      <c r="I34" s="13" t="s">
        <v>21</v>
      </c>
      <c r="J34" s="13"/>
      <c r="K34" s="16">
        <f>K35</f>
        <v>43680350</v>
      </c>
      <c r="L34" s="16">
        <f t="shared" si="18"/>
        <v>41043902</v>
      </c>
      <c r="M34" s="16">
        <f t="shared" si="18"/>
        <v>-2636448</v>
      </c>
    </row>
    <row r="35" spans="1:13" s="11" customFormat="1" ht="12" customHeight="1">
      <c r="A35" s="12">
        <v>30</v>
      </c>
      <c r="B35" s="13"/>
      <c r="C35" s="13"/>
      <c r="D35" s="13"/>
      <c r="E35" s="10"/>
      <c r="F35" s="10"/>
      <c r="G35" s="16"/>
      <c r="H35" s="15"/>
      <c r="I35" s="13"/>
      <c r="J35" s="13" t="s">
        <v>21</v>
      </c>
      <c r="K35" s="16">
        <v>43680350</v>
      </c>
      <c r="L35" s="16">
        <v>41043902</v>
      </c>
      <c r="M35" s="14">
        <f t="shared" ref="M35" si="19">L35-K35</f>
        <v>-2636448</v>
      </c>
    </row>
    <row r="36" spans="1:13" s="11" customFormat="1" ht="12" customHeight="1">
      <c r="A36" s="12">
        <v>31</v>
      </c>
      <c r="B36" s="13"/>
      <c r="C36" s="13"/>
      <c r="D36" s="13"/>
      <c r="E36" s="10"/>
      <c r="F36" s="10"/>
      <c r="G36" s="16"/>
    </row>
  </sheetData>
  <mergeCells count="9">
    <mergeCell ref="K2:L2"/>
    <mergeCell ref="A4:C4"/>
    <mergeCell ref="H4:J4"/>
    <mergeCell ref="A1:A3"/>
    <mergeCell ref="B1:G1"/>
    <mergeCell ref="H1:M1"/>
    <mergeCell ref="E2:F2"/>
    <mergeCell ref="B2:D2"/>
    <mergeCell ref="H2:J2"/>
  </mergeCells>
  <phoneticPr fontId="2" type="noConversion"/>
  <printOptions horizontalCentered="1"/>
  <pageMargins left="0.70866141732283472" right="0.70866141732283472" top="1.1417322834645669" bottom="0.74803149606299213" header="0.70866141732283472" footer="0.31496062992125984"/>
  <pageSetup paperSize="9" scale="98" orientation="landscape" horizontalDpi="300" verticalDpi="300" r:id="rId1"/>
  <headerFooter alignWithMargins="0">
    <oddHeader>&amp;C&amp;"HY강M,굵게"&amp;20 &amp;"한수원 한울림OTF,굵게"2021년도 제1차 추가경정예산(안) 총괄</oddHeader>
    <oddFooter>&amp;R&amp;"나눔바른고딕,보통"&amp;8장애인공동생활가정 자애해피홈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총괄표(목)</vt:lpstr>
      <vt:lpstr>'총괄표(목)'!Print_Titles</vt:lpstr>
    </vt:vector>
  </TitlesOfParts>
  <Company>Customer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Administrator</cp:lastModifiedBy>
  <cp:lastPrinted>2021-12-20T02:23:29Z</cp:lastPrinted>
  <dcterms:created xsi:type="dcterms:W3CDTF">2013-01-08T05:04:27Z</dcterms:created>
  <dcterms:modified xsi:type="dcterms:W3CDTF">2021-12-30T01:15:59Z</dcterms:modified>
</cp:coreProperties>
</file>