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사용자\Desktop\"/>
    </mc:Choice>
  </mc:AlternateContent>
  <bookViews>
    <workbookView xWindow="0" yWindow="0" windowWidth="28770" windowHeight="12315" tabRatio="903" activeTab="4"/>
  </bookViews>
  <sheets>
    <sheet name="표지" sheetId="7" r:id="rId1"/>
    <sheet name="예산총칙" sheetId="152" r:id="rId2"/>
    <sheet name="세입세출총괄" sheetId="150" r:id="rId3"/>
    <sheet name="세입명세서" sheetId="151" r:id="rId4"/>
    <sheet name="세출명세서" sheetId="154" r:id="rId5"/>
    <sheet name="직원보수일람표" sheetId="155" state="hidden" r:id="rId6"/>
  </sheets>
  <definedNames>
    <definedName name="_xlnm.Print_Area" localSheetId="3">세입명세서!$A$1:$O$13</definedName>
    <definedName name="_xlnm.Print_Area" localSheetId="2">세입세출총괄!#REF!</definedName>
  </definedNames>
  <calcPr calcId="162913"/>
</workbook>
</file>

<file path=xl/calcChain.xml><?xml version="1.0" encoding="utf-8"?>
<calcChain xmlns="http://schemas.openxmlformats.org/spreadsheetml/2006/main">
  <c r="K44" i="154" l="1"/>
  <c r="K43" i="154"/>
  <c r="J27" i="150" l="1"/>
  <c r="K27" i="150"/>
  <c r="K31" i="150"/>
  <c r="J31" i="150"/>
  <c r="K53" i="154" l="1"/>
  <c r="K52" i="154"/>
  <c r="K51" i="154"/>
  <c r="F52" i="154"/>
  <c r="F54" i="154"/>
  <c r="F51" i="154"/>
  <c r="L29" i="150"/>
  <c r="L30" i="150"/>
  <c r="K36" i="154" l="1"/>
  <c r="G7" i="155" l="1"/>
  <c r="G8" i="155"/>
  <c r="G9" i="155"/>
  <c r="G10" i="155"/>
  <c r="G11" i="155"/>
  <c r="G6" i="155"/>
  <c r="D12" i="155"/>
  <c r="E12" i="155"/>
  <c r="F12" i="155"/>
  <c r="C12" i="155"/>
  <c r="G12" i="155" l="1"/>
  <c r="K40" i="154"/>
  <c r="F55" i="154"/>
  <c r="F48" i="154"/>
  <c r="F47" i="154"/>
  <c r="F46" i="154"/>
  <c r="F43" i="154"/>
  <c r="F42" i="154"/>
  <c r="F41" i="154"/>
  <c r="F37" i="154"/>
  <c r="F36" i="154"/>
  <c r="F35" i="154"/>
  <c r="F34" i="154"/>
  <c r="F33" i="154"/>
  <c r="K48" i="154"/>
  <c r="K49" i="154"/>
  <c r="K50" i="154"/>
  <c r="K54" i="154"/>
  <c r="K55" i="154"/>
  <c r="K37" i="154"/>
  <c r="K38" i="154"/>
  <c r="K39" i="154"/>
  <c r="K41" i="154"/>
  <c r="K42" i="154"/>
  <c r="K45" i="154"/>
  <c r="K46" i="154"/>
  <c r="K47" i="154"/>
  <c r="K29" i="154"/>
  <c r="E29" i="154" s="1"/>
  <c r="F29" i="154" s="1"/>
  <c r="K33" i="154"/>
  <c r="K34" i="154"/>
  <c r="K35" i="154"/>
  <c r="K19" i="154"/>
  <c r="K12" i="154"/>
  <c r="K13" i="154"/>
  <c r="K14" i="154"/>
  <c r="K15" i="154"/>
  <c r="K16" i="154"/>
  <c r="K17" i="154"/>
  <c r="K18" i="154"/>
  <c r="K20" i="154"/>
  <c r="K21" i="154"/>
  <c r="K22" i="154"/>
  <c r="K28" i="154"/>
  <c r="E24" i="154" s="1"/>
  <c r="F24" i="154" s="1"/>
  <c r="K11" i="154"/>
  <c r="F7" i="154"/>
  <c r="F8" i="154"/>
  <c r="F6" i="154"/>
  <c r="F11" i="151"/>
  <c r="D8" i="151"/>
  <c r="K17" i="150"/>
  <c r="L10" i="150"/>
  <c r="L11" i="150"/>
  <c r="L12" i="150"/>
  <c r="L13" i="150"/>
  <c r="L15" i="150"/>
  <c r="L16" i="150"/>
  <c r="L18" i="150"/>
  <c r="L19" i="150"/>
  <c r="L20" i="150"/>
  <c r="L21" i="150"/>
  <c r="L22" i="150"/>
  <c r="L23" i="150"/>
  <c r="L25" i="150"/>
  <c r="L26" i="150"/>
  <c r="L28" i="150"/>
  <c r="L32" i="150"/>
  <c r="L31" i="150" s="1"/>
  <c r="L34" i="150"/>
  <c r="F10" i="150"/>
  <c r="F11" i="150"/>
  <c r="F12" i="150"/>
  <c r="F13" i="150"/>
  <c r="L27" i="150" l="1"/>
  <c r="E10" i="154"/>
  <c r="F10" i="154" s="1"/>
  <c r="E18" i="154"/>
  <c r="F18" i="154" s="1"/>
  <c r="D56" i="154"/>
  <c r="E9" i="154"/>
  <c r="F9" i="154"/>
  <c r="D9" i="154"/>
  <c r="F56" i="154" l="1"/>
  <c r="E56" i="154"/>
  <c r="E8" i="151"/>
  <c r="F8" i="151" s="1"/>
  <c r="K56" i="154"/>
  <c r="K33" i="150" l="1"/>
  <c r="J33" i="150"/>
  <c r="L33" i="150" s="1"/>
  <c r="K24" i="150"/>
  <c r="J24" i="150"/>
  <c r="J17" i="150"/>
  <c r="L17" i="150" s="1"/>
  <c r="K14" i="150"/>
  <c r="J14" i="150"/>
  <c r="K9" i="150"/>
  <c r="J9" i="150"/>
  <c r="E9" i="150"/>
  <c r="D9" i="150"/>
  <c r="D8" i="150" s="1"/>
  <c r="K8" i="150" l="1"/>
  <c r="J8" i="150"/>
  <c r="L24" i="150"/>
  <c r="L14" i="150"/>
  <c r="L9" i="150"/>
  <c r="E8" i="150"/>
  <c r="F8" i="150" s="1"/>
  <c r="F9" i="150"/>
  <c r="F10" i="151"/>
  <c r="F9" i="151"/>
  <c r="D7" i="151"/>
  <c r="L8" i="150" l="1"/>
  <c r="E7" i="151"/>
  <c r="F7" i="151" s="1"/>
</calcChain>
</file>

<file path=xl/sharedStrings.xml><?xml version="1.0" encoding="utf-8"?>
<sst xmlns="http://schemas.openxmlformats.org/spreadsheetml/2006/main" count="227" uniqueCount="210">
  <si>
    <t>급여</t>
    <phoneticPr fontId="6" type="noConversion"/>
  </si>
  <si>
    <t>공공요금</t>
    <phoneticPr fontId="6" type="noConversion"/>
  </si>
  <si>
    <t>직</t>
    <phoneticPr fontId="6" type="noConversion"/>
  </si>
  <si>
    <t>세 입</t>
    <phoneticPr fontId="21" type="noConversion"/>
  </si>
  <si>
    <t>관</t>
    <phoneticPr fontId="21" type="noConversion"/>
  </si>
  <si>
    <t>항</t>
    <phoneticPr fontId="21" type="noConversion"/>
  </si>
  <si>
    <t>목</t>
    <phoneticPr fontId="21" type="noConversion"/>
  </si>
  <si>
    <t>증감(B)-(A)</t>
    <phoneticPr fontId="21" type="noConversion"/>
  </si>
  <si>
    <t>금액</t>
    <phoneticPr fontId="21" type="noConversion"/>
  </si>
  <si>
    <t>총계</t>
    <phoneticPr fontId="21" type="noConversion"/>
  </si>
  <si>
    <t>[2] 세입내역</t>
    <phoneticPr fontId="21" type="noConversion"/>
  </si>
  <si>
    <t xml:space="preserve"> 산 출 내 역</t>
    <phoneticPr fontId="21" type="noConversion"/>
  </si>
  <si>
    <t>예  산  총  칙</t>
    <phoneticPr fontId="6" type="noConversion"/>
  </si>
  <si>
    <t>회 계 별</t>
    <phoneticPr fontId="6" type="noConversion"/>
  </si>
  <si>
    <t>세입세출 예산 총액(원)</t>
    <phoneticPr fontId="6" type="noConversion"/>
  </si>
  <si>
    <t>일시차입 한도액</t>
    <phoneticPr fontId="6" type="noConversion"/>
  </si>
  <si>
    <t>합     계</t>
    <phoneticPr fontId="6" type="noConversion"/>
  </si>
  <si>
    <t>일 반 회 계</t>
    <phoneticPr fontId="6" type="noConversion"/>
  </si>
  <si>
    <t>특 별 회 계</t>
    <phoneticPr fontId="6" type="noConversion"/>
  </si>
  <si>
    <t>사회복지법인 안양복지관의 시설 안양보육원의 2004년도 총 세입과 세출액은 \1,157,804천원입니다.</t>
    <phoneticPr fontId="6" type="noConversion"/>
  </si>
  <si>
    <t>세입의  주요  재원은</t>
    <phoneticPr fontId="6" type="noConversion"/>
  </si>
  <si>
    <t>제6조 : 국가 또는 지방자치단체로부터 교부된 보조금, 지정후원금 및 수익자부담 경비등은 추가경정
예산의 성립 이전이라도 보조금등 수입목적에 적절한 경우 먼저 사용할 수 있으며, 이는 차기 추가경정 
예산에 반영하여야 한다.</t>
    <phoneticPr fontId="6" type="noConversion"/>
  </si>
  <si>
    <t xml:space="preserve">제7조 : 세출경비의 부족이 생겼을 때는 사회복지법인 재무, 회계 규칙 제16조에 의거하여 예산을 전용할
수 있다. 단, 동일 항내의 목간전용이 불가피한 경우에는 시설장에게 그 권한을 위임한다. </t>
    <phoneticPr fontId="6" type="noConversion"/>
  </si>
  <si>
    <t>자본보조금</t>
    <phoneticPr fontId="6" type="noConversion"/>
  </si>
  <si>
    <t>소계</t>
    <phoneticPr fontId="6" type="noConversion"/>
  </si>
  <si>
    <t>보조금수입</t>
    <phoneticPr fontId="6" type="noConversion"/>
  </si>
  <si>
    <t>급여</t>
    <phoneticPr fontId="6" type="noConversion"/>
  </si>
  <si>
    <t>예비비및기타</t>
    <phoneticPr fontId="6" type="noConversion"/>
  </si>
  <si>
    <t>[2] 세출내역</t>
    <phoneticPr fontId="21" type="noConversion"/>
  </si>
  <si>
    <t>퇴직적립금</t>
    <phoneticPr fontId="21" type="noConversion"/>
  </si>
  <si>
    <t>직책</t>
    <phoneticPr fontId="6" type="noConversion"/>
  </si>
  <si>
    <t>보수 총액</t>
    <phoneticPr fontId="6" type="noConversion"/>
  </si>
  <si>
    <t>산출내역</t>
    <phoneticPr fontId="6" type="noConversion"/>
  </si>
  <si>
    <t>여비</t>
  </si>
  <si>
    <t>기타운영비</t>
  </si>
  <si>
    <t>국고보조금</t>
  </si>
  <si>
    <t>시도보조금</t>
  </si>
  <si>
    <t>(단위:원)</t>
    <phoneticPr fontId="6" type="noConversion"/>
  </si>
  <si>
    <t>(단위 : 원)</t>
    <phoneticPr fontId="21" type="noConversion"/>
  </si>
  <si>
    <t>계 정 과 목</t>
  </si>
  <si>
    <t>증감</t>
  </si>
  <si>
    <t>관</t>
  </si>
  <si>
    <t>항</t>
  </si>
  <si>
    <t>목</t>
  </si>
  <si>
    <t>보조금수입</t>
  </si>
  <si>
    <t/>
  </si>
  <si>
    <t>시군구보조금</t>
  </si>
  <si>
    <t>제수당</t>
  </si>
  <si>
    <t>업무추진비</t>
  </si>
  <si>
    <t>기관운영비</t>
  </si>
  <si>
    <t>사무비</t>
  </si>
  <si>
    <t>회의비</t>
  </si>
  <si>
    <t>운영회의비 식대 및 다과비</t>
  </si>
  <si>
    <t>제세공과금</t>
  </si>
  <si>
    <t>재산조성비</t>
  </si>
  <si>
    <t>시설비</t>
  </si>
  <si>
    <t>자산취득비</t>
  </si>
  <si>
    <t>소장</t>
    <phoneticPr fontId="6" type="noConversion"/>
  </si>
  <si>
    <t>호봉</t>
    <phoneticPr fontId="6" type="noConversion"/>
  </si>
  <si>
    <t>상담원1</t>
    <phoneticPr fontId="6" type="noConversion"/>
  </si>
  <si>
    <t>상담원2</t>
    <phoneticPr fontId="6" type="noConversion"/>
  </si>
  <si>
    <t>산출내역</t>
    <phoneticPr fontId="6" type="noConversion"/>
  </si>
  <si>
    <t>상하수도</t>
    <phoneticPr fontId="6" type="noConversion"/>
  </si>
  <si>
    <t>전기요금</t>
    <phoneticPr fontId="6" type="noConversion"/>
  </si>
  <si>
    <t>시설자산취득비</t>
    <phoneticPr fontId="6" type="noConversion"/>
  </si>
  <si>
    <t>소장</t>
    <phoneticPr fontId="21" type="noConversion"/>
  </si>
  <si>
    <t>상담원1</t>
    <phoneticPr fontId="21" type="noConversion"/>
  </si>
  <si>
    <t>(단위: 원)</t>
    <phoneticPr fontId="21" type="noConversion"/>
  </si>
  <si>
    <t>수용비및수수료</t>
    <phoneticPr fontId="21" type="noConversion"/>
  </si>
  <si>
    <t>[1] 세입세출 총괄</t>
    <phoneticPr fontId="21" type="noConversion"/>
  </si>
  <si>
    <t>(단위: 원)</t>
    <phoneticPr fontId="21" type="noConversion"/>
  </si>
  <si>
    <t>세 입</t>
    <phoneticPr fontId="21" type="noConversion"/>
  </si>
  <si>
    <t>세 출</t>
    <phoneticPr fontId="21" type="noConversion"/>
  </si>
  <si>
    <t>관</t>
    <phoneticPr fontId="21" type="noConversion"/>
  </si>
  <si>
    <t>항</t>
    <phoneticPr fontId="21" type="noConversion"/>
  </si>
  <si>
    <t>목</t>
    <phoneticPr fontId="21" type="noConversion"/>
  </si>
  <si>
    <t>증감(B)-(A)</t>
    <phoneticPr fontId="21" type="noConversion"/>
  </si>
  <si>
    <t>관</t>
    <phoneticPr fontId="21" type="noConversion"/>
  </si>
  <si>
    <t>항</t>
    <phoneticPr fontId="21" type="noConversion"/>
  </si>
  <si>
    <t>목</t>
    <phoneticPr fontId="21" type="noConversion"/>
  </si>
  <si>
    <t>금액</t>
    <phoneticPr fontId="21" type="noConversion"/>
  </si>
  <si>
    <t>총계</t>
    <phoneticPr fontId="21" type="noConversion"/>
  </si>
  <si>
    <t>보조금수입</t>
    <phoneticPr fontId="6" type="noConversion"/>
  </si>
  <si>
    <t>소계</t>
    <phoneticPr fontId="6" type="noConversion"/>
  </si>
  <si>
    <t>사무비</t>
    <phoneticPr fontId="6" type="noConversion"/>
  </si>
  <si>
    <t>인건비</t>
    <phoneticPr fontId="6" type="noConversion"/>
  </si>
  <si>
    <t>소계</t>
    <phoneticPr fontId="6" type="noConversion"/>
  </si>
  <si>
    <t>국고보조금</t>
    <phoneticPr fontId="6" type="noConversion"/>
  </si>
  <si>
    <t>급여</t>
    <phoneticPr fontId="6" type="noConversion"/>
  </si>
  <si>
    <t>시도보조금</t>
    <phoneticPr fontId="6" type="noConversion"/>
  </si>
  <si>
    <t>제수당</t>
    <phoneticPr fontId="6" type="noConversion"/>
  </si>
  <si>
    <t>기타보조금</t>
    <phoneticPr fontId="6" type="noConversion"/>
  </si>
  <si>
    <t>퇴직금 및 퇴직적립금</t>
    <phoneticPr fontId="6" type="noConversion"/>
  </si>
  <si>
    <t>사회보험부담금</t>
    <phoneticPr fontId="6" type="noConversion"/>
  </si>
  <si>
    <t>업무추진비</t>
    <phoneticPr fontId="6" type="noConversion"/>
  </si>
  <si>
    <t>기관운영비</t>
    <phoneticPr fontId="21" type="noConversion"/>
  </si>
  <si>
    <t>회의비</t>
    <phoneticPr fontId="21" type="noConversion"/>
  </si>
  <si>
    <t>운영비</t>
    <phoneticPr fontId="6" type="noConversion"/>
  </si>
  <si>
    <t>여비</t>
    <phoneticPr fontId="21" type="noConversion"/>
  </si>
  <si>
    <t>공공요금</t>
    <phoneticPr fontId="21" type="noConversion"/>
  </si>
  <si>
    <t>제세공과금</t>
    <phoneticPr fontId="21" type="noConversion"/>
  </si>
  <si>
    <t>재산조성비</t>
    <phoneticPr fontId="6" type="noConversion"/>
  </si>
  <si>
    <t>시설비</t>
    <phoneticPr fontId="6" type="noConversion"/>
  </si>
  <si>
    <t>자산취득비</t>
    <phoneticPr fontId="6" type="noConversion"/>
  </si>
  <si>
    <t>시설장비유지비</t>
    <phoneticPr fontId="6" type="noConversion"/>
  </si>
  <si>
    <t>사업비</t>
    <phoneticPr fontId="6" type="noConversion"/>
  </si>
  <si>
    <t>사업비</t>
    <phoneticPr fontId="6" type="noConversion"/>
  </si>
  <si>
    <t>소계</t>
    <phoneticPr fontId="6" type="noConversion"/>
  </si>
  <si>
    <t>예비비및기타</t>
    <phoneticPr fontId="6" type="noConversion"/>
  </si>
  <si>
    <t>세입</t>
    <phoneticPr fontId="6" type="noConversion"/>
  </si>
  <si>
    <t>세출</t>
    <phoneticPr fontId="6" type="noConversion"/>
  </si>
  <si>
    <t>교육비</t>
    <phoneticPr fontId="6" type="noConversion"/>
  </si>
  <si>
    <t>기타교육비</t>
    <phoneticPr fontId="21" type="noConversion"/>
  </si>
  <si>
    <t>시군구보조금</t>
    <phoneticPr fontId="6" type="noConversion"/>
  </si>
  <si>
    <t>2022년도 민간위탁 세입세출 예산서</t>
    <phoneticPr fontId="6" type="noConversion"/>
  </si>
  <si>
    <t>정읍가정상담센터 부설 가정폭력상담소</t>
    <phoneticPr fontId="6" type="noConversion"/>
  </si>
  <si>
    <t>2022년도 정읍가정상담센터 부설 가정폭력상담소 세입, 세출 예산을 다음과 같이 편성한다.</t>
    <phoneticPr fontId="6" type="noConversion"/>
  </si>
  <si>
    <t>제1조 : 2022년도 정읍가정상담센터 부설 가정폭력상담소 세입, 세출 예산 총액은 다음과 같다.</t>
    <phoneticPr fontId="6" type="noConversion"/>
  </si>
  <si>
    <t xml:space="preserve">제2조 : 2022년도 정읍가정상담센터 부설 가정폭력상담소 세입, 세출 예산의 명세는 별첨"세입, 세출 예산"과 같다. </t>
    <phoneticPr fontId="6" type="noConversion"/>
  </si>
  <si>
    <t xml:space="preserve">제3조 : 2022년도 명시 이월 사업은 해당사항 없다. </t>
    <phoneticPr fontId="6" type="noConversion"/>
  </si>
  <si>
    <t xml:space="preserve">제4조 : 2022년도 계속비 사업은 해당사항 없다. </t>
    <phoneticPr fontId="6" type="noConversion"/>
  </si>
  <si>
    <t xml:space="preserve">제5조 : 2022년도 예비비는 해당사항 없다. </t>
    <phoneticPr fontId="6" type="noConversion"/>
  </si>
  <si>
    <t>2022년도 세입 세출예산 총괄표</t>
    <phoneticPr fontId="21" type="noConversion"/>
  </si>
  <si>
    <t xml:space="preserve">                                                2022년 세입예산 산출내역서</t>
    <phoneticPr fontId="6" type="noConversion"/>
  </si>
  <si>
    <t xml:space="preserve"> 2022년 세출예산 산출내역서</t>
    <phoneticPr fontId="6" type="noConversion"/>
  </si>
  <si>
    <t>2022년 직원보수 일람표</t>
    <phoneticPr fontId="6" type="noConversion"/>
  </si>
  <si>
    <t>상담원2</t>
    <phoneticPr fontId="6" type="noConversion"/>
  </si>
  <si>
    <t>상담원3</t>
    <phoneticPr fontId="21" type="noConversion"/>
  </si>
  <si>
    <t>실장</t>
    <phoneticPr fontId="21" type="noConversion"/>
  </si>
  <si>
    <t>상담원4</t>
    <phoneticPr fontId="6" type="noConversion"/>
  </si>
  <si>
    <t>1,915,000*11개월=21,065,000</t>
    <phoneticPr fontId="21" type="noConversion"/>
  </si>
  <si>
    <t>2021년
예산(A)</t>
    <phoneticPr fontId="21" type="noConversion"/>
  </si>
  <si>
    <t>2022년
예산(B)</t>
    <phoneticPr fontId="21" type="noConversion"/>
  </si>
  <si>
    <t>2022년
예산(B)</t>
    <phoneticPr fontId="21" type="noConversion"/>
  </si>
  <si>
    <t>차량비</t>
    <phoneticPr fontId="21" type="noConversion"/>
  </si>
  <si>
    <t>가해자교정치료</t>
    <phoneticPr fontId="6" type="noConversion"/>
  </si>
  <si>
    <t>2021년
예산(A)</t>
    <phoneticPr fontId="21" type="noConversion"/>
  </si>
  <si>
    <t>2022년
예산(B)</t>
    <phoneticPr fontId="21" type="noConversion"/>
  </si>
  <si>
    <t>가해자교정(1,668,000)운영(82,494,000)</t>
    <phoneticPr fontId="6" type="noConversion"/>
  </si>
  <si>
    <t>처우개선(2,267,000)가해자교정(358,000)
운영(44,890,000)</t>
    <phoneticPr fontId="6" type="noConversion"/>
  </si>
  <si>
    <t>도 보조금</t>
    <phoneticPr fontId="6" type="noConversion"/>
  </si>
  <si>
    <t>시 보조금</t>
    <phoneticPr fontId="6" type="noConversion"/>
  </si>
  <si>
    <t>국고 보조금</t>
    <phoneticPr fontId="6" type="noConversion"/>
  </si>
  <si>
    <t>2021년예산</t>
    <phoneticPr fontId="6" type="noConversion"/>
  </si>
  <si>
    <t>2022년예산</t>
    <phoneticPr fontId="6" type="noConversion"/>
  </si>
  <si>
    <t>인건비</t>
    <phoneticPr fontId="6" type="noConversion"/>
  </si>
  <si>
    <t>차량비</t>
    <phoneticPr fontId="6" type="noConversion"/>
  </si>
  <si>
    <t>가해자교정
치료사업</t>
    <phoneticPr fontId="6" type="noConversion"/>
  </si>
  <si>
    <t>교육비</t>
    <phoneticPr fontId="6" type="noConversion"/>
  </si>
  <si>
    <t>기타교육비</t>
    <phoneticPr fontId="6" type="noConversion"/>
  </si>
  <si>
    <t>상담원3</t>
    <phoneticPr fontId="6" type="noConversion"/>
  </si>
  <si>
    <t>상담원2</t>
    <phoneticPr fontId="6" type="noConversion"/>
  </si>
  <si>
    <t>금액</t>
    <phoneticPr fontId="6" type="noConversion"/>
  </si>
  <si>
    <t>계</t>
    <phoneticPr fontId="6" type="noConversion"/>
  </si>
  <si>
    <t>상담원3</t>
    <phoneticPr fontId="6" type="noConversion"/>
  </si>
  <si>
    <t>상담원1</t>
    <phoneticPr fontId="6" type="noConversion"/>
  </si>
  <si>
    <t>상담원2</t>
    <phoneticPr fontId="6" type="noConversion"/>
  </si>
  <si>
    <t>상담원3</t>
    <phoneticPr fontId="6" type="noConversion"/>
  </si>
  <si>
    <t>개월/분기</t>
    <phoneticPr fontId="6" type="noConversion"/>
  </si>
  <si>
    <t>유지비, 주유비</t>
    <phoneticPr fontId="6" type="noConversion"/>
  </si>
  <si>
    <t>전화(인터넷)요금</t>
    <phoneticPr fontId="6" type="noConversion"/>
  </si>
  <si>
    <t>우편물발송</t>
    <phoneticPr fontId="6" type="noConversion"/>
  </si>
  <si>
    <t>건강, 장기요양보험
국민연금. 고용보험. 산재보험</t>
    <phoneticPr fontId="6" type="noConversion"/>
  </si>
  <si>
    <t>외부강사료(2*2*202,500)</t>
    <phoneticPr fontId="6" type="noConversion"/>
  </si>
  <si>
    <t>내부강사료(1*7*202,500+1*1*97,500)</t>
    <phoneticPr fontId="6" type="noConversion"/>
  </si>
  <si>
    <t>재료 및 소모품(29,500*2)</t>
    <phoneticPr fontId="6" type="noConversion"/>
  </si>
  <si>
    <t>여비</t>
    <phoneticPr fontId="6" type="noConversion"/>
  </si>
  <si>
    <t>154,350*12개월=1,852,200</t>
    <phoneticPr fontId="6" type="noConversion"/>
  </si>
  <si>
    <t>1,915,000*4개월=7,660,000
1,945,000*8개월=15,560,000</t>
    <phoneticPr fontId="6" type="noConversion"/>
  </si>
  <si>
    <t>1,945,000×12개월=23,340,000원</t>
    <phoneticPr fontId="6" type="noConversion"/>
  </si>
  <si>
    <t>2,258,000*1개월=2,258,000
2,332,000*11개월=25,652,000</t>
    <phoneticPr fontId="6" type="noConversion"/>
  </si>
  <si>
    <t>3,179,000원×12개월=38,148,000원</t>
    <phoneticPr fontId="6" type="noConversion"/>
  </si>
  <si>
    <t>유관기관 업무협의 경비</t>
    <phoneticPr fontId="6" type="noConversion"/>
  </si>
  <si>
    <t>협회회비. 보험료(상해.화재.자동차). 세금(자동차세.주민세등)</t>
    <phoneticPr fontId="6" type="noConversion"/>
  </si>
  <si>
    <t>교육비</t>
    <phoneticPr fontId="6" type="noConversion"/>
  </si>
  <si>
    <t>기타</t>
    <phoneticPr fontId="6" type="noConversion"/>
  </si>
  <si>
    <t>기타</t>
    <phoneticPr fontId="6" type="noConversion"/>
  </si>
  <si>
    <t>실장</t>
    <phoneticPr fontId="6" type="noConversion"/>
  </si>
  <si>
    <t>실장</t>
    <phoneticPr fontId="6" type="noConversion"/>
  </si>
  <si>
    <t>시설장비유지비. 렌탈</t>
    <phoneticPr fontId="6" type="noConversion"/>
  </si>
  <si>
    <t>퇴직금 및 
퇴직적립금</t>
    <phoneticPr fontId="6" type="noConversion"/>
  </si>
  <si>
    <t>시설장비
유지비</t>
    <phoneticPr fontId="6" type="noConversion"/>
  </si>
  <si>
    <t>수용비 및 
수수료</t>
    <phoneticPr fontId="6" type="noConversion"/>
  </si>
  <si>
    <t>사회보험
부담금</t>
    <phoneticPr fontId="6" type="noConversion"/>
  </si>
  <si>
    <t>사회보험기관부담</t>
    <phoneticPr fontId="6" type="noConversion"/>
  </si>
  <si>
    <t>종사자수당</t>
    <phoneticPr fontId="6" type="noConversion"/>
  </si>
  <si>
    <t>정읍가정상담센터 부설 가정폭력상담소</t>
    <phoneticPr fontId="21" type="noConversion"/>
  </si>
  <si>
    <t>처우개선(5,292,000)임차료(1,200,000)
자아성장프로그램(1,700,000)
폭력예방 인식개선(3,420,000)
가해자교정(358,000)운영(49,748,000)</t>
    <phoneticPr fontId="6" type="noConversion"/>
  </si>
  <si>
    <t xml:space="preserve">가해자 자아성장 </t>
    <phoneticPr fontId="6" type="noConversion"/>
  </si>
  <si>
    <t>폭력 예방 인식개선</t>
    <phoneticPr fontId="6" type="noConversion"/>
  </si>
  <si>
    <t>폭력예방인식개선</t>
    <phoneticPr fontId="6" type="noConversion"/>
  </si>
  <si>
    <t>외부강사료(10*170,000)</t>
    <phoneticPr fontId="6" type="noConversion"/>
  </si>
  <si>
    <t>인쇄비</t>
    <phoneticPr fontId="6" type="noConversion"/>
  </si>
  <si>
    <t>홍보물품</t>
    <phoneticPr fontId="6" type="noConversion"/>
  </si>
  <si>
    <t>가해자교정(1,668,000) 운영비(82,494,000)</t>
    <phoneticPr fontId="6" type="noConversion"/>
  </si>
  <si>
    <t>처우개선(2,267,000) 가해자교정(358,000) 운영비(44,890,000)</t>
    <phoneticPr fontId="6" type="noConversion"/>
  </si>
  <si>
    <t>처우개선(5,292,000) 임차료지원(1,200,000) 가해자교정(358,000) 운영비(49,748,000)
자아성장프로그램(1,700,000) 폭력예방인식개선(3,420,000)</t>
    <phoneticPr fontId="6" type="noConversion"/>
  </si>
  <si>
    <t>운영비(177,132,000) 처우개선(7,559,000)
임차료(1,200,000) 가해자교정(2,384,000)
자아성장프로그램(1,700,000)
폭력예방인식개선(3,420,000)</t>
    <phoneticPr fontId="6" type="noConversion"/>
  </si>
  <si>
    <t>소계</t>
    <phoneticPr fontId="6" type="noConversion"/>
  </si>
  <si>
    <t>지자체반환</t>
    <phoneticPr fontId="6" type="noConversion"/>
  </si>
  <si>
    <t>지자체반환</t>
    <phoneticPr fontId="6" type="noConversion"/>
  </si>
  <si>
    <t>기타운영비</t>
    <phoneticPr fontId="21" type="noConversion"/>
  </si>
  <si>
    <t>사업비</t>
    <phoneticPr fontId="6" type="noConversion"/>
  </si>
  <si>
    <t>사업비</t>
    <phoneticPr fontId="6" type="noConversion"/>
  </si>
  <si>
    <t>운영비</t>
    <phoneticPr fontId="6" type="noConversion"/>
  </si>
  <si>
    <t xml:space="preserve">인쇄비. 사무용품. 소모품. 수수료. 소규모수선. 도서구입
홍보물품제작 </t>
    <phoneticPr fontId="6" type="noConversion"/>
  </si>
  <si>
    <t>소진방지(200,000*5)</t>
    <phoneticPr fontId="6" type="noConversion"/>
  </si>
  <si>
    <t>슈퍼비전(170,000*2)</t>
    <phoneticPr fontId="6" type="noConversion"/>
  </si>
  <si>
    <t>자아성장</t>
    <phoneticPr fontId="6" type="noConversion"/>
  </si>
  <si>
    <t>임차료(400,000*12)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</si>
</sst>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-* #,##0_-;\-* #,##0_-;_-* &quot;-&quot;_-;_-@_-"/>
    <numFmt numFmtId="176" formatCode="#,##0_ "/>
    <numFmt numFmtId="177" formatCode="#,##0,"/>
    <numFmt numFmtId="178" formatCode="#,##0_);\(#,##0\)"/>
    <numFmt numFmtId="179" formatCode="_-[$₩-412]* #,##0_-;\-[$₩-412]* #,##0_-;_-[$₩-412]* &quot;-&quot;??_-;_-@_-"/>
    <numFmt numFmtId="180" formatCode="_-[$₩-412]* #,##0.00_-;\-[$₩-412]* #,##0.00_-;_-[$₩-412]* &quot;-&quot;??_-;_-@_-"/>
  </numFmts>
  <fonts count="40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HY견명조"/>
      <family val="1"/>
      <charset val="129"/>
    </font>
    <font>
      <sz val="28"/>
      <name val="HY견명조"/>
      <family val="1"/>
      <charset val="129"/>
    </font>
    <font>
      <sz val="24"/>
      <name val="HY견명조"/>
      <family val="1"/>
      <charset val="129"/>
    </font>
    <font>
      <sz val="36"/>
      <name val="HY견명조"/>
      <family val="1"/>
      <charset val="129"/>
    </font>
    <font>
      <sz val="30"/>
      <name val="HY견명조"/>
      <family val="1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굴림"/>
      <family val="3"/>
      <charset val="129"/>
    </font>
    <font>
      <sz val="20"/>
      <color indexed="8"/>
      <name val="HY견명조"/>
      <family val="1"/>
      <charset val="129"/>
    </font>
    <font>
      <sz val="28"/>
      <color indexed="8"/>
      <name val="HY견명조"/>
      <family val="1"/>
      <charset val="129"/>
    </font>
    <font>
      <sz val="12"/>
      <color indexed="8"/>
      <name val="HY견명조"/>
      <family val="1"/>
      <charset val="129"/>
    </font>
    <font>
      <sz val="12"/>
      <name val="HY견명조"/>
      <family val="1"/>
      <charset val="129"/>
    </font>
    <font>
      <sz val="14"/>
      <color indexed="8"/>
      <name val="HY견명조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indexed="8"/>
      <name val="굴림"/>
      <family val="3"/>
    </font>
    <font>
      <sz val="11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b/>
      <u/>
      <sz val="11"/>
      <name val="맑은 고딕"/>
      <family val="3"/>
      <charset val="129"/>
      <scheme val="minor"/>
    </font>
    <font>
      <sz val="9"/>
      <color rgb="FF286892"/>
      <name val="굴림체"/>
      <family val="3"/>
      <charset val="129"/>
    </font>
    <font>
      <sz val="9"/>
      <color rgb="FF000000"/>
      <name val="굴림체"/>
      <family val="3"/>
      <charset val="129"/>
    </font>
    <font>
      <sz val="9"/>
      <color rgb="FF000000"/>
      <name val="굴림"/>
      <family val="3"/>
      <charset val="129"/>
    </font>
    <font>
      <b/>
      <sz val="9"/>
      <color rgb="FF000000"/>
      <name val="굴림"/>
      <family val="3"/>
      <charset val="129"/>
    </font>
    <font>
      <b/>
      <sz val="11"/>
      <name val="돋움"/>
      <family val="3"/>
      <charset val="129"/>
    </font>
    <font>
      <b/>
      <sz val="16"/>
      <name val="맑은 고딕"/>
      <family val="3"/>
      <charset val="129"/>
      <scheme val="minor"/>
    </font>
    <font>
      <sz val="9"/>
      <name val="돋움"/>
      <family val="3"/>
      <charset val="129"/>
    </font>
    <font>
      <b/>
      <sz val="9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6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</borders>
  <cellStyleXfs count="15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15" fillId="0" borderId="0"/>
    <xf numFmtId="0" fontId="5" fillId="0" borderId="0"/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4" fillId="0" borderId="0"/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94">
    <xf numFmtId="0" fontId="0" fillId="0" borderId="0" xfId="0">
      <alignment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2" fillId="0" borderId="0" xfId="0" applyFont="1">
      <alignment vertical="center"/>
    </xf>
    <xf numFmtId="176" fontId="7" fillId="0" borderId="0" xfId="5" applyNumberFormat="1" applyFont="1" applyAlignment="1">
      <alignment vertical="center"/>
    </xf>
    <xf numFmtId="0" fontId="7" fillId="0" borderId="0" xfId="5" applyFont="1" applyAlignment="1">
      <alignment vertical="center"/>
    </xf>
    <xf numFmtId="0" fontId="17" fillId="0" borderId="0" xfId="4" applyFont="1" applyAlignment="1">
      <alignment horizontal="left" vertical="center"/>
    </xf>
    <xf numFmtId="176" fontId="19" fillId="0" borderId="0" xfId="5" applyNumberFormat="1" applyFont="1" applyAlignment="1">
      <alignment vertical="center"/>
    </xf>
    <xf numFmtId="0" fontId="19" fillId="0" borderId="0" xfId="5" applyFont="1" applyAlignment="1">
      <alignment vertical="center"/>
    </xf>
    <xf numFmtId="0" fontId="7" fillId="0" borderId="0" xfId="5" applyFont="1" applyAlignment="1">
      <alignment horizontal="center" vertical="center"/>
    </xf>
    <xf numFmtId="176" fontId="7" fillId="0" borderId="0" xfId="5" applyNumberFormat="1" applyFont="1" applyAlignment="1">
      <alignment horizontal="center" vertical="center"/>
    </xf>
    <xf numFmtId="178" fontId="7" fillId="0" borderId="0" xfId="5" applyNumberFormat="1" applyFont="1" applyAlignment="1">
      <alignment horizontal="center" vertical="center"/>
    </xf>
    <xf numFmtId="0" fontId="11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176" fontId="8" fillId="0" borderId="0" xfId="5" applyNumberFormat="1" applyFont="1" applyAlignment="1">
      <alignment vertical="center"/>
    </xf>
    <xf numFmtId="0" fontId="8" fillId="0" borderId="0" xfId="5" applyFont="1" applyAlignment="1">
      <alignment vertical="center"/>
    </xf>
    <xf numFmtId="0" fontId="18" fillId="0" borderId="1" xfId="4" applyFont="1" applyBorder="1" applyAlignment="1">
      <alignment horizontal="center" vertical="center"/>
    </xf>
    <xf numFmtId="0" fontId="18" fillId="0" borderId="0" xfId="4" applyFont="1" applyAlignment="1">
      <alignment horizontal="left" vertical="center"/>
    </xf>
    <xf numFmtId="0" fontId="4" fillId="0" borderId="0" xfId="6">
      <alignment vertical="center"/>
    </xf>
    <xf numFmtId="0" fontId="23" fillId="2" borderId="14" xfId="6" applyFont="1" applyFill="1" applyBorder="1" applyAlignment="1">
      <alignment horizontal="center" vertical="center"/>
    </xf>
    <xf numFmtId="41" fontId="23" fillId="2" borderId="1" xfId="7" applyFont="1" applyFill="1" applyBorder="1" applyAlignment="1">
      <alignment horizontal="center" vertical="center"/>
    </xf>
    <xf numFmtId="0" fontId="25" fillId="3" borderId="31" xfId="6" applyFont="1" applyFill="1" applyBorder="1" applyAlignment="1">
      <alignment horizontal="left" vertical="center" wrapText="1"/>
    </xf>
    <xf numFmtId="0" fontId="25" fillId="3" borderId="1" xfId="6" applyFont="1" applyFill="1" applyBorder="1" applyAlignment="1">
      <alignment horizontal="left" vertical="center" wrapText="1"/>
    </xf>
    <xf numFmtId="0" fontId="25" fillId="3" borderId="30" xfId="6" applyFont="1" applyFill="1" applyBorder="1" applyAlignment="1">
      <alignment horizontal="left" vertical="center" wrapText="1"/>
    </xf>
    <xf numFmtId="41" fontId="14" fillId="0" borderId="1" xfId="7" applyFont="1" applyBorder="1" applyAlignment="1">
      <alignment horizontal="left" vertical="center"/>
    </xf>
    <xf numFmtId="41" fontId="14" fillId="0" borderId="1" xfId="7" applyFont="1" applyBorder="1" applyAlignment="1">
      <alignment horizontal="left" vertical="center" wrapText="1"/>
    </xf>
    <xf numFmtId="41" fontId="23" fillId="2" borderId="1" xfId="7" applyFont="1" applyFill="1" applyBorder="1" applyAlignment="1">
      <alignment horizontal="center" vertical="center" shrinkToFit="1"/>
    </xf>
    <xf numFmtId="0" fontId="26" fillId="2" borderId="28" xfId="6" applyFont="1" applyFill="1" applyBorder="1" applyAlignment="1">
      <alignment horizontal="left" vertical="center" wrapText="1"/>
    </xf>
    <xf numFmtId="0" fontId="4" fillId="0" borderId="0" xfId="6" applyBorder="1" applyAlignment="1">
      <alignment horizontal="center" vertical="top"/>
    </xf>
    <xf numFmtId="0" fontId="4" fillId="0" borderId="0" xfId="6" applyBorder="1" applyAlignment="1">
      <alignment horizontal="center" vertical="center" wrapText="1"/>
    </xf>
    <xf numFmtId="41" fontId="0" fillId="0" borderId="0" xfId="7" applyFont="1" applyBorder="1">
      <alignment vertical="center"/>
    </xf>
    <xf numFmtId="0" fontId="22" fillId="0" borderId="0" xfId="6" applyFont="1" applyBorder="1" applyAlignment="1">
      <alignment horizontal="left" vertical="center"/>
    </xf>
    <xf numFmtId="0" fontId="4" fillId="0" borderId="0" xfId="6" applyBorder="1" applyAlignment="1">
      <alignment horizontal="left" vertical="center"/>
    </xf>
    <xf numFmtId="179" fontId="4" fillId="0" borderId="0" xfId="6" applyNumberFormat="1" applyBorder="1" applyAlignment="1">
      <alignment vertical="center"/>
    </xf>
    <xf numFmtId="180" fontId="4" fillId="0" borderId="0" xfId="6" applyNumberFormat="1" applyBorder="1" applyAlignment="1">
      <alignment vertical="center"/>
    </xf>
    <xf numFmtId="0" fontId="12" fillId="0" borderId="0" xfId="10" applyFont="1">
      <alignment vertical="center"/>
    </xf>
    <xf numFmtId="0" fontId="12" fillId="0" borderId="0" xfId="10" applyFont="1" applyAlignment="1">
      <alignment horizontal="center" vertical="center"/>
    </xf>
    <xf numFmtId="0" fontId="31" fillId="0" borderId="0" xfId="10" applyFont="1" applyAlignment="1">
      <alignment horizontal="center" vertical="center"/>
    </xf>
    <xf numFmtId="0" fontId="12" fillId="0" borderId="0" xfId="10" applyFont="1" applyAlignment="1">
      <alignment horizontal="right" vertical="center"/>
    </xf>
    <xf numFmtId="0" fontId="12" fillId="0" borderId="18" xfId="10" applyFont="1" applyBorder="1" applyAlignment="1">
      <alignment horizontal="center" vertical="center"/>
    </xf>
    <xf numFmtId="0" fontId="12" fillId="0" borderId="2" xfId="10" applyFont="1" applyBorder="1" applyAlignment="1">
      <alignment horizontal="center" vertical="center"/>
    </xf>
    <xf numFmtId="176" fontId="12" fillId="0" borderId="2" xfId="10" applyNumberFormat="1" applyFont="1" applyBorder="1">
      <alignment vertical="center"/>
    </xf>
    <xf numFmtId="176" fontId="12" fillId="0" borderId="2" xfId="10" applyNumberFormat="1" applyFont="1" applyBorder="1" applyAlignment="1">
      <alignment horizontal="right" vertical="center"/>
    </xf>
    <xf numFmtId="0" fontId="12" fillId="0" borderId="20" xfId="10" applyFont="1" applyBorder="1" applyAlignment="1">
      <alignment horizontal="center" vertical="center"/>
    </xf>
    <xf numFmtId="0" fontId="12" fillId="0" borderId="1" xfId="10" applyFont="1" applyBorder="1" applyAlignment="1">
      <alignment horizontal="center" vertical="center" wrapText="1"/>
    </xf>
    <xf numFmtId="176" fontId="12" fillId="0" borderId="1" xfId="10" applyNumberFormat="1" applyFont="1" applyBorder="1">
      <alignment vertical="center"/>
    </xf>
    <xf numFmtId="176" fontId="14" fillId="3" borderId="1" xfId="11" applyNumberFormat="1" applyFont="1" applyFill="1" applyBorder="1" applyAlignment="1">
      <alignment horizontal="right" vertical="center"/>
    </xf>
    <xf numFmtId="176" fontId="12" fillId="0" borderId="23" xfId="10" applyNumberFormat="1" applyFont="1" applyBorder="1" applyAlignment="1">
      <alignment horizontal="center" vertical="center"/>
    </xf>
    <xf numFmtId="176" fontId="14" fillId="3" borderId="2" xfId="11" applyNumberFormat="1" applyFont="1" applyFill="1" applyBorder="1" applyAlignment="1">
      <alignment horizontal="right" vertical="center"/>
    </xf>
    <xf numFmtId="176" fontId="12" fillId="0" borderId="23" xfId="10" applyNumberFormat="1" applyFont="1" applyBorder="1" applyAlignment="1">
      <alignment horizontal="center" vertical="center" wrapText="1"/>
    </xf>
    <xf numFmtId="176" fontId="13" fillId="2" borderId="22" xfId="10" applyNumberFormat="1" applyFont="1" applyFill="1" applyBorder="1">
      <alignment vertical="center"/>
    </xf>
    <xf numFmtId="41" fontId="13" fillId="2" borderId="6" xfId="1" applyFont="1" applyFill="1" applyBorder="1">
      <alignment vertical="center"/>
    </xf>
    <xf numFmtId="0" fontId="29" fillId="0" borderId="0" xfId="6" applyFont="1" applyAlignment="1">
      <alignment horizontal="left" vertical="center"/>
    </xf>
    <xf numFmtId="41" fontId="23" fillId="0" borderId="0" xfId="7" applyFont="1" applyBorder="1" applyAlignment="1">
      <alignment horizontal="center" vertical="top"/>
    </xf>
    <xf numFmtId="41" fontId="26" fillId="2" borderId="1" xfId="1" applyFont="1" applyFill="1" applyBorder="1" applyAlignment="1">
      <alignment horizontal="right" vertical="center" wrapText="1"/>
    </xf>
    <xf numFmtId="41" fontId="12" fillId="3" borderId="1" xfId="1" applyFont="1" applyFill="1" applyBorder="1" applyAlignment="1">
      <alignment horizontal="right" vertical="center" wrapText="1"/>
    </xf>
    <xf numFmtId="41" fontId="12" fillId="0" borderId="1" xfId="1" applyFont="1" applyBorder="1" applyAlignment="1">
      <alignment horizontal="right" vertical="center" wrapText="1"/>
    </xf>
    <xf numFmtId="41" fontId="13" fillId="2" borderId="2" xfId="1" applyFont="1" applyFill="1" applyBorder="1">
      <alignment vertical="center"/>
    </xf>
    <xf numFmtId="0" fontId="23" fillId="2" borderId="1" xfId="6" applyFont="1" applyFill="1" applyBorder="1" applyAlignment="1">
      <alignment horizontal="center" vertical="center"/>
    </xf>
    <xf numFmtId="0" fontId="32" fillId="0" borderId="28" xfId="0" applyFont="1" applyBorder="1" applyAlignment="1">
      <alignment horizontal="center" vertical="center" wrapText="1"/>
    </xf>
    <xf numFmtId="0" fontId="33" fillId="4" borderId="29" xfId="0" applyFont="1" applyFill="1" applyBorder="1" applyAlignment="1">
      <alignment horizontal="left" vertical="center" wrapText="1"/>
    </xf>
    <xf numFmtId="176" fontId="34" fillId="4" borderId="28" xfId="0" applyNumberFormat="1" applyFont="1" applyFill="1" applyBorder="1" applyAlignment="1">
      <alignment horizontal="right" vertical="center" wrapText="1"/>
    </xf>
    <xf numFmtId="176" fontId="30" fillId="0" borderId="0" xfId="0" applyNumberFormat="1" applyFont="1" applyFill="1" applyBorder="1" applyAlignment="1"/>
    <xf numFmtId="49" fontId="33" fillId="4" borderId="32" xfId="0" applyNumberFormat="1" applyFont="1" applyFill="1" applyBorder="1" applyAlignment="1">
      <alignment horizontal="left" vertical="top" wrapText="1"/>
    </xf>
    <xf numFmtId="49" fontId="33" fillId="4" borderId="34" xfId="0" applyNumberFormat="1" applyFont="1" applyFill="1" applyBorder="1" applyAlignment="1">
      <alignment horizontal="left" vertical="top" wrapText="1"/>
    </xf>
    <xf numFmtId="49" fontId="33" fillId="4" borderId="12" xfId="0" applyNumberFormat="1" applyFont="1" applyFill="1" applyBorder="1" applyAlignment="1">
      <alignment horizontal="left" vertical="top" wrapText="1"/>
    </xf>
    <xf numFmtId="0" fontId="0" fillId="0" borderId="1" xfId="0" applyBorder="1">
      <alignment vertical="center"/>
    </xf>
    <xf numFmtId="41" fontId="13" fillId="2" borderId="1" xfId="7" applyFont="1" applyFill="1" applyBorder="1" applyAlignment="1">
      <alignment horizontal="center" vertical="center"/>
    </xf>
    <xf numFmtId="41" fontId="14" fillId="0" borderId="1" xfId="7" applyFont="1" applyBorder="1">
      <alignment vertical="center"/>
    </xf>
    <xf numFmtId="0" fontId="25" fillId="3" borderId="38" xfId="6" applyFont="1" applyFill="1" applyBorder="1" applyAlignment="1">
      <alignment horizontal="left" vertical="center" wrapText="1"/>
    </xf>
    <xf numFmtId="0" fontId="25" fillId="3" borderId="39" xfId="6" applyFont="1" applyFill="1" applyBorder="1" applyAlignment="1">
      <alignment horizontal="left" vertical="center" wrapText="1"/>
    </xf>
    <xf numFmtId="0" fontId="25" fillId="3" borderId="40" xfId="6" applyFont="1" applyFill="1" applyBorder="1" applyAlignment="1">
      <alignment horizontal="left" vertical="center" wrapText="1"/>
    </xf>
    <xf numFmtId="41" fontId="14" fillId="0" borderId="1" xfId="7" applyFont="1" applyBorder="1" applyAlignment="1">
      <alignment horizontal="left" vertical="top" wrapText="1" shrinkToFit="1"/>
    </xf>
    <xf numFmtId="41" fontId="23" fillId="2" borderId="1" xfId="7" applyFont="1" applyFill="1" applyBorder="1" applyAlignment="1">
      <alignment horizontal="center" vertical="center" wrapText="1"/>
    </xf>
    <xf numFmtId="41" fontId="14" fillId="0" borderId="0" xfId="7" applyFont="1" applyBorder="1" applyAlignment="1">
      <alignment horizontal="center" vertical="top"/>
    </xf>
    <xf numFmtId="41" fontId="1" fillId="0" borderId="2" xfId="1" applyFont="1" applyBorder="1">
      <alignment vertical="center"/>
    </xf>
    <xf numFmtId="41" fontId="23" fillId="2" borderId="2" xfId="1" applyFont="1" applyFill="1" applyBorder="1">
      <alignment vertical="center"/>
    </xf>
    <xf numFmtId="41" fontId="25" fillId="3" borderId="28" xfId="1" applyFont="1" applyFill="1" applyBorder="1" applyAlignment="1">
      <alignment horizontal="right" vertical="center" wrapText="1"/>
    </xf>
    <xf numFmtId="41" fontId="25" fillId="3" borderId="1" xfId="1" applyFont="1" applyFill="1" applyBorder="1" applyAlignment="1">
      <alignment horizontal="right" vertical="center" wrapText="1"/>
    </xf>
    <xf numFmtId="41" fontId="23" fillId="2" borderId="1" xfId="1" applyFont="1" applyFill="1" applyBorder="1">
      <alignment vertical="center"/>
    </xf>
    <xf numFmtId="41" fontId="14" fillId="0" borderId="1" xfId="1" applyFont="1" applyBorder="1">
      <alignment vertical="center"/>
    </xf>
    <xf numFmtId="41" fontId="14" fillId="0" borderId="1" xfId="1" applyFont="1" applyBorder="1" applyAlignment="1">
      <alignment horizontal="right" vertical="center"/>
    </xf>
    <xf numFmtId="41" fontId="23" fillId="2" borderId="1" xfId="1" applyFont="1" applyFill="1" applyBorder="1" applyAlignment="1">
      <alignment horizontal="right" vertical="center"/>
    </xf>
    <xf numFmtId="41" fontId="25" fillId="0" borderId="1" xfId="1" applyFont="1" applyFill="1" applyBorder="1" applyAlignment="1">
      <alignment horizontal="right" vertical="center" wrapText="1"/>
    </xf>
    <xf numFmtId="41" fontId="1" fillId="0" borderId="0" xfId="1" applyFont="1" applyBorder="1">
      <alignment vertical="center"/>
    </xf>
    <xf numFmtId="41" fontId="23" fillId="2" borderId="1" xfId="1" applyFont="1" applyFill="1" applyBorder="1" applyAlignment="1">
      <alignment vertical="center"/>
    </xf>
    <xf numFmtId="41" fontId="36" fillId="2" borderId="1" xfId="7" applyFont="1" applyFill="1" applyBorder="1" applyAlignment="1">
      <alignment horizontal="center" vertical="center"/>
    </xf>
    <xf numFmtId="41" fontId="1" fillId="0" borderId="1" xfId="1" applyFont="1" applyBorder="1">
      <alignment vertical="center"/>
    </xf>
    <xf numFmtId="41" fontId="14" fillId="0" borderId="0" xfId="7" applyFont="1" applyBorder="1" applyAlignment="1">
      <alignment horizontal="left" vertical="center"/>
    </xf>
    <xf numFmtId="41" fontId="12" fillId="3" borderId="0" xfId="1" applyFont="1" applyFill="1" applyBorder="1" applyAlignment="1">
      <alignment horizontal="right" vertical="center" wrapText="1"/>
    </xf>
    <xf numFmtId="41" fontId="14" fillId="0" borderId="0" xfId="7" applyFont="1" applyBorder="1" applyAlignment="1">
      <alignment horizontal="left" vertical="center" wrapText="1"/>
    </xf>
    <xf numFmtId="41" fontId="12" fillId="0" borderId="0" xfId="1" applyFont="1" applyBorder="1" applyAlignment="1">
      <alignment horizontal="right" vertical="center" wrapText="1"/>
    </xf>
    <xf numFmtId="41" fontId="25" fillId="3" borderId="0" xfId="1" applyFont="1" applyFill="1" applyBorder="1" applyAlignment="1">
      <alignment horizontal="right" vertical="center" wrapText="1"/>
    </xf>
    <xf numFmtId="41" fontId="14" fillId="0" borderId="0" xfId="7" applyFont="1" applyBorder="1">
      <alignment vertical="center"/>
    </xf>
    <xf numFmtId="41" fontId="23" fillId="0" borderId="0" xfId="7" applyFont="1" applyBorder="1" applyAlignment="1">
      <alignment horizontal="center" vertical="center"/>
    </xf>
    <xf numFmtId="41" fontId="23" fillId="3" borderId="0" xfId="7" applyFont="1" applyFill="1" applyBorder="1">
      <alignment vertical="center"/>
    </xf>
    <xf numFmtId="41" fontId="23" fillId="3" borderId="0" xfId="7" applyFont="1" applyFill="1" applyBorder="1" applyAlignment="1">
      <alignment horizontal="center" vertical="center"/>
    </xf>
    <xf numFmtId="41" fontId="23" fillId="3" borderId="0" xfId="1" applyFont="1" applyFill="1" applyBorder="1">
      <alignment vertical="center"/>
    </xf>
    <xf numFmtId="41" fontId="26" fillId="3" borderId="0" xfId="1" applyFont="1" applyFill="1" applyBorder="1" applyAlignment="1">
      <alignment horizontal="right" vertical="center" wrapText="1"/>
    </xf>
    <xf numFmtId="0" fontId="38" fillId="0" borderId="1" xfId="0" applyFont="1" applyBorder="1">
      <alignment vertical="center"/>
    </xf>
    <xf numFmtId="41" fontId="38" fillId="0" borderId="1" xfId="1" applyFont="1" applyBorder="1">
      <alignment vertical="center"/>
    </xf>
    <xf numFmtId="0" fontId="38" fillId="0" borderId="1" xfId="0" applyFont="1" applyBorder="1" applyAlignment="1">
      <alignment vertical="center" wrapText="1"/>
    </xf>
    <xf numFmtId="0" fontId="33" fillId="3" borderId="28" xfId="0" applyFont="1" applyFill="1" applyBorder="1" applyAlignment="1">
      <alignment horizontal="left" vertical="center" wrapText="1"/>
    </xf>
    <xf numFmtId="49" fontId="33" fillId="3" borderId="32" xfId="0" applyNumberFormat="1" applyFont="1" applyFill="1" applyBorder="1" applyAlignment="1">
      <alignment horizontal="left" vertical="top" wrapText="1"/>
    </xf>
    <xf numFmtId="0" fontId="33" fillId="3" borderId="33" xfId="0" applyFont="1" applyFill="1" applyBorder="1" applyAlignment="1">
      <alignment horizontal="left" vertical="center" wrapText="1"/>
    </xf>
    <xf numFmtId="0" fontId="33" fillId="2" borderId="28" xfId="0" applyFont="1" applyFill="1" applyBorder="1" applyAlignment="1">
      <alignment horizontal="left" vertical="center" wrapText="1"/>
    </xf>
    <xf numFmtId="176" fontId="35" fillId="2" borderId="28" xfId="0" applyNumberFormat="1" applyFont="1" applyFill="1" applyBorder="1" applyAlignment="1">
      <alignment horizontal="right" vertical="center" wrapText="1"/>
    </xf>
    <xf numFmtId="49" fontId="33" fillId="2" borderId="32" xfId="0" applyNumberFormat="1" applyFont="1" applyFill="1" applyBorder="1" applyAlignment="1">
      <alignment horizontal="left" vertical="top" wrapText="1"/>
    </xf>
    <xf numFmtId="0" fontId="0" fillId="2" borderId="1" xfId="0" applyFill="1" applyBorder="1">
      <alignment vertical="center"/>
    </xf>
    <xf numFmtId="41" fontId="23" fillId="3" borderId="1" xfId="7" applyFont="1" applyFill="1" applyBorder="1" applyAlignment="1">
      <alignment vertical="top"/>
    </xf>
    <xf numFmtId="41" fontId="14" fillId="3" borderId="1" xfId="1" applyFont="1" applyFill="1" applyBorder="1" applyAlignment="1">
      <alignment horizontal="right" vertical="center"/>
    </xf>
    <xf numFmtId="41" fontId="14" fillId="3" borderId="1" xfId="7" applyFont="1" applyFill="1" applyBorder="1" applyAlignment="1">
      <alignment horizontal="left" vertical="center" wrapText="1"/>
    </xf>
    <xf numFmtId="41" fontId="23" fillId="0" borderId="0" xfId="7" applyFont="1" applyBorder="1" applyAlignment="1">
      <alignment horizontal="center" vertical="top"/>
    </xf>
    <xf numFmtId="0" fontId="23" fillId="2" borderId="21" xfId="6" applyFont="1" applyFill="1" applyBorder="1" applyAlignment="1">
      <alignment horizontal="center" vertical="center"/>
    </xf>
    <xf numFmtId="0" fontId="23" fillId="2" borderId="1" xfId="6" applyFont="1" applyFill="1" applyBorder="1" applyAlignment="1">
      <alignment horizontal="center" vertical="center"/>
    </xf>
    <xf numFmtId="176" fontId="34" fillId="4" borderId="28" xfId="0" applyNumberFormat="1" applyFont="1" applyFill="1" applyBorder="1" applyAlignment="1">
      <alignment horizontal="center" vertical="center" wrapText="1"/>
    </xf>
    <xf numFmtId="0" fontId="33" fillId="3" borderId="36" xfId="0" applyFont="1" applyFill="1" applyBorder="1" applyAlignment="1">
      <alignment horizontal="center" vertical="center" wrapText="1"/>
    </xf>
    <xf numFmtId="0" fontId="33" fillId="3" borderId="28" xfId="0" applyFont="1" applyFill="1" applyBorder="1" applyAlignment="1">
      <alignment horizontal="center" vertical="center" wrapText="1"/>
    </xf>
    <xf numFmtId="176" fontId="34" fillId="3" borderId="36" xfId="0" applyNumberFormat="1" applyFont="1" applyFill="1" applyBorder="1" applyAlignment="1">
      <alignment horizontal="center" vertical="center" wrapText="1"/>
    </xf>
    <xf numFmtId="176" fontId="34" fillId="3" borderId="28" xfId="0" applyNumberFormat="1" applyFont="1" applyFill="1" applyBorder="1" applyAlignment="1">
      <alignment horizontal="center" vertical="center" wrapText="1"/>
    </xf>
    <xf numFmtId="176" fontId="12" fillId="0" borderId="1" xfId="10" applyNumberFormat="1" applyFont="1" applyBorder="1" applyAlignment="1">
      <alignment horizontal="right" vertical="center"/>
    </xf>
    <xf numFmtId="0" fontId="12" fillId="0" borderId="49" xfId="0" applyFont="1" applyBorder="1" applyAlignment="1">
      <alignment horizontal="center" vertical="center"/>
    </xf>
    <xf numFmtId="176" fontId="12" fillId="0" borderId="8" xfId="10" applyNumberFormat="1" applyFont="1" applyBorder="1">
      <alignment vertical="center"/>
    </xf>
    <xf numFmtId="176" fontId="12" fillId="0" borderId="49" xfId="10" applyNumberFormat="1" applyFont="1" applyBorder="1" applyAlignment="1">
      <alignment horizontal="center" vertical="center" wrapText="1"/>
    </xf>
    <xf numFmtId="176" fontId="34" fillId="4" borderId="28" xfId="0" applyNumberFormat="1" applyFont="1" applyFill="1" applyBorder="1" applyAlignment="1">
      <alignment horizontal="center" vertical="center" wrapText="1"/>
    </xf>
    <xf numFmtId="176" fontId="34" fillId="3" borderId="28" xfId="0" applyNumberFormat="1" applyFont="1" applyFill="1" applyBorder="1" applyAlignment="1">
      <alignment horizontal="center" vertical="center" wrapText="1"/>
    </xf>
    <xf numFmtId="0" fontId="4" fillId="0" borderId="52" xfId="6" applyBorder="1">
      <alignment vertical="center"/>
    </xf>
    <xf numFmtId="0" fontId="4" fillId="0" borderId="25" xfId="6" applyBorder="1">
      <alignment vertical="center"/>
    </xf>
    <xf numFmtId="41" fontId="1" fillId="0" borderId="25" xfId="1" applyFont="1" applyBorder="1">
      <alignment vertical="center"/>
    </xf>
    <xf numFmtId="41" fontId="1" fillId="0" borderId="53" xfId="1" applyFont="1" applyBorder="1">
      <alignment vertical="center"/>
    </xf>
    <xf numFmtId="0" fontId="23" fillId="2" borderId="53" xfId="6" applyFont="1" applyFill="1" applyBorder="1" applyAlignment="1">
      <alignment horizontal="center" vertical="center"/>
    </xf>
    <xf numFmtId="0" fontId="25" fillId="3" borderId="54" xfId="6" applyFont="1" applyFill="1" applyBorder="1" applyAlignment="1">
      <alignment horizontal="left" vertical="center" wrapText="1"/>
    </xf>
    <xf numFmtId="41" fontId="12" fillId="3" borderId="2" xfId="1" applyFont="1" applyFill="1" applyBorder="1">
      <alignment vertical="center"/>
    </xf>
    <xf numFmtId="0" fontId="33" fillId="4" borderId="34" xfId="0" applyFont="1" applyFill="1" applyBorder="1" applyAlignment="1">
      <alignment horizontal="left" vertical="center" wrapText="1"/>
    </xf>
    <xf numFmtId="0" fontId="33" fillId="2" borderId="33" xfId="0" applyFont="1" applyFill="1" applyBorder="1" applyAlignment="1">
      <alignment horizontal="left" vertical="center" wrapText="1"/>
    </xf>
    <xf numFmtId="49" fontId="33" fillId="3" borderId="57" xfId="0" applyNumberFormat="1" applyFont="1" applyFill="1" applyBorder="1" applyAlignment="1">
      <alignment horizontal="left" vertical="top" wrapText="1"/>
    </xf>
    <xf numFmtId="0" fontId="33" fillId="3" borderId="1" xfId="0" applyFont="1" applyFill="1" applyBorder="1" applyAlignment="1">
      <alignment horizontal="center" vertical="center" wrapText="1"/>
    </xf>
    <xf numFmtId="176" fontId="34" fillId="3" borderId="1" xfId="0" applyNumberFormat="1" applyFont="1" applyFill="1" applyBorder="1" applyAlignment="1">
      <alignment horizontal="center" vertical="center" wrapText="1"/>
    </xf>
    <xf numFmtId="176" fontId="34" fillId="4" borderId="29" xfId="0" applyNumberFormat="1" applyFont="1" applyFill="1" applyBorder="1" applyAlignment="1">
      <alignment horizontal="center" vertical="center" wrapText="1"/>
    </xf>
    <xf numFmtId="49" fontId="33" fillId="4" borderId="58" xfId="0" applyNumberFormat="1" applyFont="1" applyFill="1" applyBorder="1" applyAlignment="1">
      <alignment vertical="top" wrapText="1"/>
    </xf>
    <xf numFmtId="49" fontId="33" fillId="4" borderId="59" xfId="0" applyNumberFormat="1" applyFont="1" applyFill="1" applyBorder="1" applyAlignment="1">
      <alignment vertical="top" wrapText="1"/>
    </xf>
    <xf numFmtId="49" fontId="33" fillId="4" borderId="1" xfId="0" applyNumberFormat="1" applyFont="1" applyFill="1" applyBorder="1" applyAlignment="1">
      <alignment horizontal="left" vertical="top" wrapText="1"/>
    </xf>
    <xf numFmtId="0" fontId="33" fillId="3" borderId="34" xfId="0" applyFont="1" applyFill="1" applyBorder="1" applyAlignment="1">
      <alignment horizontal="left" vertical="center" wrapText="1"/>
    </xf>
    <xf numFmtId="176" fontId="34" fillId="3" borderId="31" xfId="0" applyNumberFormat="1" applyFont="1" applyFill="1" applyBorder="1" applyAlignment="1">
      <alignment horizontal="center" vertical="center" wrapText="1"/>
    </xf>
    <xf numFmtId="0" fontId="33" fillId="3" borderId="57" xfId="0" applyFont="1" applyFill="1" applyBorder="1" applyAlignment="1">
      <alignment horizontal="left" vertical="top" wrapText="1"/>
    </xf>
    <xf numFmtId="41" fontId="39" fillId="2" borderId="1" xfId="0" applyNumberFormat="1" applyFont="1" applyFill="1" applyBorder="1">
      <alignment vertical="center"/>
    </xf>
    <xf numFmtId="0" fontId="33" fillId="3" borderId="1" xfId="0" applyFont="1" applyFill="1" applyBorder="1" applyAlignment="1">
      <alignment horizontal="center" vertical="center" wrapText="1"/>
    </xf>
    <xf numFmtId="0" fontId="33" fillId="3" borderId="28" xfId="0" applyFont="1" applyFill="1" applyBorder="1" applyAlignment="1">
      <alignment horizontal="center" vertical="center" wrapText="1"/>
    </xf>
    <xf numFmtId="41" fontId="14" fillId="3" borderId="41" xfId="7" applyFont="1" applyFill="1" applyBorder="1" applyAlignment="1">
      <alignment horizontal="center" vertical="top"/>
    </xf>
    <xf numFmtId="0" fontId="33" fillId="4" borderId="28" xfId="0" applyFont="1" applyFill="1" applyBorder="1" applyAlignment="1">
      <alignment horizontal="center" vertical="center" wrapText="1"/>
    </xf>
    <xf numFmtId="0" fontId="33" fillId="3" borderId="1" xfId="0" applyFont="1" applyFill="1" applyBorder="1" applyAlignment="1">
      <alignment horizontal="center" vertical="center" wrapText="1"/>
    </xf>
    <xf numFmtId="176" fontId="34" fillId="3" borderId="1" xfId="0" applyNumberFormat="1" applyFont="1" applyFill="1" applyBorder="1" applyAlignment="1">
      <alignment horizontal="center" vertical="center" wrapText="1"/>
    </xf>
    <xf numFmtId="41" fontId="23" fillId="2" borderId="2" xfId="7" applyFont="1" applyFill="1" applyBorder="1" applyAlignment="1">
      <alignment horizontal="center" vertical="top"/>
    </xf>
    <xf numFmtId="176" fontId="34" fillId="3" borderId="2" xfId="0" applyNumberFormat="1" applyFont="1" applyFill="1" applyBorder="1" applyAlignment="1">
      <alignment horizontal="center" vertical="center" wrapText="1"/>
    </xf>
    <xf numFmtId="0" fontId="33" fillId="3" borderId="9" xfId="0" applyFont="1" applyFill="1" applyBorder="1" applyAlignment="1">
      <alignment horizontal="center" vertical="center" wrapText="1"/>
    </xf>
    <xf numFmtId="0" fontId="33" fillId="3" borderId="31" xfId="0" applyFont="1" applyFill="1" applyBorder="1" applyAlignment="1">
      <alignment horizontal="center" vertical="center" wrapText="1"/>
    </xf>
    <xf numFmtId="176" fontId="34" fillId="4" borderId="35" xfId="0" applyNumberFormat="1" applyFont="1" applyFill="1" applyBorder="1" applyAlignment="1">
      <alignment horizontal="center" vertical="center" wrapText="1"/>
    </xf>
    <xf numFmtId="0" fontId="0" fillId="2" borderId="2" xfId="0" applyFill="1" applyBorder="1">
      <alignment vertical="center"/>
    </xf>
    <xf numFmtId="41" fontId="23" fillId="2" borderId="54" xfId="7" applyFont="1" applyFill="1" applyBorder="1" applyAlignment="1">
      <alignment horizontal="center" vertical="top" wrapText="1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20" fillId="0" borderId="0" xfId="4" applyFont="1" applyAlignment="1">
      <alignment horizontal="left" vertical="center"/>
    </xf>
    <xf numFmtId="0" fontId="18" fillId="0" borderId="0" xfId="4" applyFont="1" applyAlignment="1">
      <alignment horizontal="left" vertical="center" wrapText="1"/>
    </xf>
    <xf numFmtId="0" fontId="18" fillId="0" borderId="0" xfId="4" applyFont="1" applyAlignment="1">
      <alignment horizontal="left" vertical="center"/>
    </xf>
    <xf numFmtId="0" fontId="18" fillId="0" borderId="1" xfId="4" applyFont="1" applyBorder="1" applyAlignment="1">
      <alignment horizontal="center" vertical="center" wrapText="1"/>
    </xf>
    <xf numFmtId="41" fontId="18" fillId="0" borderId="12" xfId="4" applyNumberFormat="1" applyFont="1" applyBorder="1" applyAlignment="1">
      <alignment horizontal="center" vertical="center"/>
    </xf>
    <xf numFmtId="0" fontId="18" fillId="0" borderId="17" xfId="4" applyFont="1" applyBorder="1" applyAlignment="1">
      <alignment horizontal="center" vertical="center"/>
    </xf>
    <xf numFmtId="0" fontId="18" fillId="0" borderId="9" xfId="4" applyFont="1" applyBorder="1" applyAlignment="1">
      <alignment horizontal="center" vertical="center"/>
    </xf>
    <xf numFmtId="41" fontId="18" fillId="0" borderId="12" xfId="1" applyFont="1" applyBorder="1" applyAlignment="1">
      <alignment horizontal="right" vertical="center"/>
    </xf>
    <xf numFmtId="41" fontId="18" fillId="0" borderId="17" xfId="1" applyFont="1" applyBorder="1" applyAlignment="1">
      <alignment horizontal="right" vertical="center"/>
    </xf>
    <xf numFmtId="41" fontId="18" fillId="0" borderId="9" xfId="1" applyFont="1" applyBorder="1" applyAlignment="1">
      <alignment horizontal="right" vertical="center"/>
    </xf>
    <xf numFmtId="0" fontId="18" fillId="0" borderId="1" xfId="4" applyFont="1" applyBorder="1" applyAlignment="1">
      <alignment horizontal="center" vertical="center"/>
    </xf>
    <xf numFmtId="0" fontId="16" fillId="0" borderId="0" xfId="4" applyFont="1" applyAlignment="1">
      <alignment horizontal="center" vertical="center"/>
    </xf>
    <xf numFmtId="0" fontId="18" fillId="0" borderId="0" xfId="4" applyFont="1" applyAlignment="1">
      <alignment horizontal="center" vertical="center" wrapText="1"/>
    </xf>
    <xf numFmtId="41" fontId="23" fillId="2" borderId="16" xfId="7" applyFont="1" applyFill="1" applyBorder="1" applyAlignment="1">
      <alignment horizontal="center" vertical="top" wrapText="1"/>
    </xf>
    <xf numFmtId="41" fontId="23" fillId="2" borderId="4" xfId="7" applyFont="1" applyFill="1" applyBorder="1" applyAlignment="1">
      <alignment horizontal="center" vertical="top" wrapText="1"/>
    </xf>
    <xf numFmtId="41" fontId="23" fillId="2" borderId="2" xfId="7" applyFont="1" applyFill="1" applyBorder="1" applyAlignment="1">
      <alignment horizontal="center" vertical="top" wrapText="1"/>
    </xf>
    <xf numFmtId="41" fontId="23" fillId="2" borderId="16" xfId="7" applyFont="1" applyFill="1" applyBorder="1" applyAlignment="1">
      <alignment horizontal="center" vertical="top"/>
    </xf>
    <xf numFmtId="41" fontId="23" fillId="2" borderId="4" xfId="7" applyFont="1" applyFill="1" applyBorder="1" applyAlignment="1">
      <alignment horizontal="center" vertical="top"/>
    </xf>
    <xf numFmtId="41" fontId="23" fillId="2" borderId="2" xfId="7" applyFont="1" applyFill="1" applyBorder="1" applyAlignment="1">
      <alignment horizontal="center" vertical="top"/>
    </xf>
    <xf numFmtId="0" fontId="28" fillId="0" borderId="0" xfId="6" applyFont="1" applyAlignment="1">
      <alignment horizontal="center" vertical="center"/>
    </xf>
    <xf numFmtId="0" fontId="27" fillId="0" borderId="0" xfId="6" applyFont="1" applyAlignment="1">
      <alignment horizontal="left" vertical="center"/>
    </xf>
    <xf numFmtId="0" fontId="23" fillId="0" borderId="7" xfId="6" applyFont="1" applyBorder="1" applyAlignment="1">
      <alignment horizontal="right" vertical="center"/>
    </xf>
    <xf numFmtId="41" fontId="13" fillId="2" borderId="19" xfId="7" applyFont="1" applyFill="1" applyBorder="1" applyAlignment="1">
      <alignment horizontal="center" vertical="center"/>
    </xf>
    <xf numFmtId="41" fontId="13" fillId="2" borderId="11" xfId="7" applyFont="1" applyFill="1" applyBorder="1" applyAlignment="1">
      <alignment horizontal="center" vertical="center"/>
    </xf>
    <xf numFmtId="41" fontId="13" fillId="2" borderId="3" xfId="7" applyFont="1" applyFill="1" applyBorder="1" applyAlignment="1">
      <alignment horizontal="center" vertical="center"/>
    </xf>
    <xf numFmtId="41" fontId="23" fillId="0" borderId="0" xfId="7" applyFont="1" applyBorder="1" applyAlignment="1">
      <alignment horizontal="center" vertical="top"/>
    </xf>
    <xf numFmtId="41" fontId="13" fillId="2" borderId="16" xfId="7" applyFont="1" applyFill="1" applyBorder="1" applyAlignment="1">
      <alignment horizontal="center" vertical="center"/>
    </xf>
    <xf numFmtId="41" fontId="13" fillId="2" borderId="4" xfId="7" applyFont="1" applyFill="1" applyBorder="1" applyAlignment="1">
      <alignment horizontal="center" vertical="center"/>
    </xf>
    <xf numFmtId="41" fontId="13" fillId="2" borderId="2" xfId="7" applyFont="1" applyFill="1" applyBorder="1" applyAlignment="1">
      <alignment horizontal="center" vertical="center"/>
    </xf>
    <xf numFmtId="41" fontId="23" fillId="3" borderId="16" xfId="7" applyFont="1" applyFill="1" applyBorder="1" applyAlignment="1">
      <alignment horizontal="center" vertical="top"/>
    </xf>
    <xf numFmtId="41" fontId="23" fillId="3" borderId="4" xfId="7" applyFont="1" applyFill="1" applyBorder="1" applyAlignment="1">
      <alignment horizontal="center" vertical="top"/>
    </xf>
    <xf numFmtId="41" fontId="23" fillId="3" borderId="2" xfId="7" applyFont="1" applyFill="1" applyBorder="1" applyAlignment="1">
      <alignment horizontal="center" vertical="top"/>
    </xf>
    <xf numFmtId="41" fontId="23" fillId="2" borderId="63" xfId="7" applyFont="1" applyFill="1" applyBorder="1" applyAlignment="1">
      <alignment horizontal="center" vertical="top"/>
    </xf>
    <xf numFmtId="41" fontId="23" fillId="2" borderId="64" xfId="7" applyFont="1" applyFill="1" applyBorder="1" applyAlignment="1">
      <alignment horizontal="center" vertical="top"/>
    </xf>
    <xf numFmtId="0" fontId="27" fillId="2" borderId="15" xfId="6" applyFont="1" applyFill="1" applyBorder="1" applyAlignment="1">
      <alignment horizontal="center" vertical="center"/>
    </xf>
    <xf numFmtId="0" fontId="27" fillId="2" borderId="13" xfId="6" applyFont="1" applyFill="1" applyBorder="1" applyAlignment="1">
      <alignment horizontal="center" vertical="center"/>
    </xf>
    <xf numFmtId="0" fontId="27" fillId="2" borderId="27" xfId="6" applyFont="1" applyFill="1" applyBorder="1" applyAlignment="1">
      <alignment horizontal="center" vertical="center"/>
    </xf>
    <xf numFmtId="0" fontId="27" fillId="2" borderId="10" xfId="6" applyFont="1" applyFill="1" applyBorder="1" applyAlignment="1">
      <alignment horizontal="center" vertical="center"/>
    </xf>
    <xf numFmtId="0" fontId="23" fillId="2" borderId="26" xfId="6" applyFont="1" applyFill="1" applyBorder="1" applyAlignment="1">
      <alignment horizontal="center" vertical="center"/>
    </xf>
    <xf numFmtId="0" fontId="23" fillId="2" borderId="24" xfId="6" applyFont="1" applyFill="1" applyBorder="1" applyAlignment="1">
      <alignment horizontal="center" vertical="center"/>
    </xf>
    <xf numFmtId="0" fontId="23" fillId="2" borderId="26" xfId="6" applyFont="1" applyFill="1" applyBorder="1" applyAlignment="1">
      <alignment horizontal="center" vertical="center" wrapText="1"/>
    </xf>
    <xf numFmtId="0" fontId="23" fillId="2" borderId="24" xfId="6" applyFont="1" applyFill="1" applyBorder="1" applyAlignment="1">
      <alignment horizontal="center" vertical="center" wrapText="1"/>
    </xf>
    <xf numFmtId="41" fontId="23" fillId="0" borderId="46" xfId="7" applyFont="1" applyBorder="1" applyAlignment="1">
      <alignment horizontal="center" vertical="top"/>
    </xf>
    <xf numFmtId="41" fontId="23" fillId="0" borderId="47" xfId="7" applyFont="1" applyBorder="1" applyAlignment="1">
      <alignment horizontal="center" vertical="top"/>
    </xf>
    <xf numFmtId="41" fontId="23" fillId="0" borderId="3" xfId="7" applyFont="1" applyBorder="1" applyAlignment="1">
      <alignment horizontal="center" vertical="top"/>
    </xf>
    <xf numFmtId="41" fontId="36" fillId="2" borderId="16" xfId="7" applyFont="1" applyFill="1" applyBorder="1" applyAlignment="1">
      <alignment horizontal="center" vertical="center"/>
    </xf>
    <xf numFmtId="41" fontId="36" fillId="2" borderId="4" xfId="7" applyFont="1" applyFill="1" applyBorder="1" applyAlignment="1">
      <alignment horizontal="center" vertical="center"/>
    </xf>
    <xf numFmtId="41" fontId="36" fillId="2" borderId="2" xfId="7" applyFont="1" applyFill="1" applyBorder="1" applyAlignment="1">
      <alignment horizontal="center" vertical="center"/>
    </xf>
    <xf numFmtId="41" fontId="23" fillId="0" borderId="1" xfId="7" applyFont="1" applyBorder="1" applyAlignment="1">
      <alignment horizontal="center" vertical="top"/>
    </xf>
    <xf numFmtId="41" fontId="23" fillId="2" borderId="1" xfId="7" applyFont="1" applyFill="1" applyBorder="1" applyAlignment="1">
      <alignment horizontal="center" vertical="center"/>
    </xf>
    <xf numFmtId="0" fontId="14" fillId="0" borderId="12" xfId="6" applyFont="1" applyBorder="1" applyAlignment="1">
      <alignment horizontal="center" vertical="center"/>
    </xf>
    <xf numFmtId="0" fontId="14" fillId="0" borderId="17" xfId="6" applyFont="1" applyBorder="1" applyAlignment="1">
      <alignment horizontal="center" vertical="center"/>
    </xf>
    <xf numFmtId="0" fontId="14" fillId="0" borderId="9" xfId="6" applyFont="1" applyBorder="1" applyAlignment="1">
      <alignment horizontal="center" vertical="center"/>
    </xf>
    <xf numFmtId="0" fontId="14" fillId="0" borderId="12" xfId="6" applyFont="1" applyBorder="1" applyAlignment="1">
      <alignment horizontal="center" vertical="center" wrapText="1"/>
    </xf>
    <xf numFmtId="0" fontId="14" fillId="0" borderId="41" xfId="6" applyFont="1" applyBorder="1" applyAlignment="1">
      <alignment horizontal="center" vertical="center" wrapText="1"/>
    </xf>
    <xf numFmtId="0" fontId="14" fillId="0" borderId="45" xfId="6" applyFont="1" applyBorder="1" applyAlignment="1">
      <alignment horizontal="center" vertical="center"/>
    </xf>
    <xf numFmtId="0" fontId="14" fillId="0" borderId="46" xfId="6" applyFont="1" applyBorder="1" applyAlignment="1">
      <alignment horizontal="center" vertical="center"/>
    </xf>
    <xf numFmtId="0" fontId="14" fillId="0" borderId="8" xfId="6" applyFont="1" applyBorder="1" applyAlignment="1">
      <alignment horizontal="center" vertical="center"/>
    </xf>
    <xf numFmtId="0" fontId="14" fillId="0" borderId="11" xfId="6" applyFont="1" applyBorder="1" applyAlignment="1">
      <alignment horizontal="center" vertical="center"/>
    </xf>
    <xf numFmtId="0" fontId="14" fillId="0" borderId="3" xfId="6" applyFont="1" applyBorder="1" applyAlignment="1">
      <alignment horizontal="center" vertical="center"/>
    </xf>
    <xf numFmtId="0" fontId="23" fillId="2" borderId="1" xfId="6" applyFont="1" applyFill="1" applyBorder="1" applyAlignment="1">
      <alignment horizontal="center" vertical="center"/>
    </xf>
    <xf numFmtId="176" fontId="30" fillId="0" borderId="0" xfId="0" applyNumberFormat="1" applyFont="1" applyFill="1" applyBorder="1" applyAlignment="1">
      <alignment horizontal="left"/>
    </xf>
    <xf numFmtId="0" fontId="29" fillId="0" borderId="0" xfId="6" applyFont="1" applyAlignment="1">
      <alignment horizontal="left" vertical="center"/>
    </xf>
    <xf numFmtId="0" fontId="23" fillId="2" borderId="1" xfId="6" applyFont="1" applyFill="1" applyBorder="1" applyAlignment="1">
      <alignment horizontal="center" vertical="center" wrapText="1"/>
    </xf>
    <xf numFmtId="0" fontId="27" fillId="2" borderId="1" xfId="6" applyFont="1" applyFill="1" applyBorder="1" applyAlignment="1">
      <alignment horizontal="center" vertical="center"/>
    </xf>
    <xf numFmtId="0" fontId="14" fillId="0" borderId="0" xfId="6" applyFont="1" applyAlignment="1">
      <alignment horizontal="center" vertical="center"/>
    </xf>
    <xf numFmtId="176" fontId="34" fillId="3" borderId="36" xfId="0" applyNumberFormat="1" applyFont="1" applyFill="1" applyBorder="1" applyAlignment="1">
      <alignment horizontal="center" vertical="center" wrapText="1"/>
    </xf>
    <xf numFmtId="176" fontId="34" fillId="3" borderId="33" xfId="0" applyNumberFormat="1" applyFont="1" applyFill="1" applyBorder="1" applyAlignment="1">
      <alignment horizontal="center" vertical="center" wrapText="1"/>
    </xf>
    <xf numFmtId="176" fontId="34" fillId="3" borderId="65" xfId="0" applyNumberFormat="1" applyFont="1" applyFill="1" applyBorder="1" applyAlignment="1">
      <alignment horizontal="center" vertical="center" wrapText="1"/>
    </xf>
    <xf numFmtId="176" fontId="34" fillId="3" borderId="1" xfId="0" applyNumberFormat="1" applyFont="1" applyFill="1" applyBorder="1" applyAlignment="1">
      <alignment horizontal="center" vertical="center" wrapText="1"/>
    </xf>
    <xf numFmtId="0" fontId="33" fillId="3" borderId="9" xfId="0" applyFont="1" applyFill="1" applyBorder="1" applyAlignment="1">
      <alignment horizontal="center" vertical="center" wrapText="1"/>
    </xf>
    <xf numFmtId="176" fontId="34" fillId="4" borderId="36" xfId="0" applyNumberFormat="1" applyFont="1" applyFill="1" applyBorder="1" applyAlignment="1">
      <alignment horizontal="center" vertical="center" wrapText="1"/>
    </xf>
    <xf numFmtId="176" fontId="34" fillId="4" borderId="33" xfId="0" applyNumberFormat="1" applyFont="1" applyFill="1" applyBorder="1" applyAlignment="1">
      <alignment horizontal="center" vertical="center" wrapText="1"/>
    </xf>
    <xf numFmtId="176" fontId="34" fillId="4" borderId="28" xfId="0" applyNumberFormat="1" applyFont="1" applyFill="1" applyBorder="1" applyAlignment="1">
      <alignment horizontal="center" vertical="center" wrapText="1"/>
    </xf>
    <xf numFmtId="176" fontId="34" fillId="4" borderId="37" xfId="0" applyNumberFormat="1" applyFont="1" applyFill="1" applyBorder="1" applyAlignment="1">
      <alignment horizontal="center" vertical="center" wrapText="1"/>
    </xf>
    <xf numFmtId="176" fontId="34" fillId="4" borderId="34" xfId="0" applyNumberFormat="1" applyFont="1" applyFill="1" applyBorder="1" applyAlignment="1">
      <alignment horizontal="center" vertical="center" wrapText="1"/>
    </xf>
    <xf numFmtId="176" fontId="34" fillId="4" borderId="32" xfId="0" applyNumberFormat="1" applyFont="1" applyFill="1" applyBorder="1" applyAlignment="1">
      <alignment horizontal="center" vertical="center" wrapText="1"/>
    </xf>
    <xf numFmtId="0" fontId="33" fillId="4" borderId="36" xfId="0" applyFont="1" applyFill="1" applyBorder="1" applyAlignment="1">
      <alignment horizontal="center" vertical="center" wrapText="1"/>
    </xf>
    <xf numFmtId="0" fontId="33" fillId="4" borderId="33" xfId="0" applyFont="1" applyFill="1" applyBorder="1" applyAlignment="1">
      <alignment horizontal="center" vertical="center" wrapText="1"/>
    </xf>
    <xf numFmtId="176" fontId="37" fillId="0" borderId="0" xfId="0" applyNumberFormat="1" applyFont="1" applyFill="1" applyBorder="1" applyAlignment="1">
      <alignment horizontal="center"/>
    </xf>
    <xf numFmtId="0" fontId="32" fillId="0" borderId="1" xfId="0" applyFont="1" applyBorder="1" applyAlignment="1">
      <alignment horizontal="center" vertical="center" wrapText="1"/>
    </xf>
    <xf numFmtId="0" fontId="23" fillId="0" borderId="0" xfId="6" applyFont="1" applyBorder="1" applyAlignment="1">
      <alignment horizontal="right" vertical="center"/>
    </xf>
    <xf numFmtId="0" fontId="32" fillId="0" borderId="42" xfId="0" applyFont="1" applyBorder="1" applyAlignment="1">
      <alignment horizontal="center" vertical="center" wrapText="1"/>
    </xf>
    <xf numFmtId="0" fontId="32" fillId="0" borderId="43" xfId="0" applyFont="1" applyBorder="1" applyAlignment="1">
      <alignment horizontal="center" vertical="center" wrapText="1"/>
    </xf>
    <xf numFmtId="0" fontId="32" fillId="0" borderId="44" xfId="0" applyFont="1" applyBorder="1" applyAlignment="1">
      <alignment horizontal="center" vertical="center" wrapText="1"/>
    </xf>
    <xf numFmtId="0" fontId="32" fillId="0" borderId="36" xfId="0" applyFont="1" applyBorder="1" applyAlignment="1">
      <alignment horizontal="center" vertical="center" wrapText="1"/>
    </xf>
    <xf numFmtId="0" fontId="32" fillId="0" borderId="28" xfId="0" applyFont="1" applyBorder="1" applyAlignment="1">
      <alignment horizontal="center" vertical="center" wrapText="1"/>
    </xf>
    <xf numFmtId="0" fontId="32" fillId="0" borderId="37" xfId="0" applyFont="1" applyBorder="1" applyAlignment="1">
      <alignment horizontal="center" vertical="center" wrapText="1"/>
    </xf>
    <xf numFmtId="0" fontId="32" fillId="0" borderId="32" xfId="0" applyFont="1" applyBorder="1" applyAlignment="1">
      <alignment horizontal="center" vertical="center" wrapText="1"/>
    </xf>
    <xf numFmtId="49" fontId="33" fillId="4" borderId="1" xfId="0" applyNumberFormat="1" applyFont="1" applyFill="1" applyBorder="1" applyAlignment="1">
      <alignment horizontal="center" vertical="top" wrapText="1"/>
    </xf>
    <xf numFmtId="49" fontId="33" fillId="3" borderId="1" xfId="0" applyNumberFormat="1" applyFont="1" applyFill="1" applyBorder="1" applyAlignment="1">
      <alignment horizontal="center" vertical="top" wrapText="1"/>
    </xf>
    <xf numFmtId="0" fontId="33" fillId="4" borderId="1" xfId="0" applyFont="1" applyFill="1" applyBorder="1" applyAlignment="1">
      <alignment horizontal="center" vertical="center" wrapText="1"/>
    </xf>
    <xf numFmtId="0" fontId="33" fillId="3" borderId="1" xfId="0" applyFont="1" applyFill="1" applyBorder="1" applyAlignment="1">
      <alignment horizontal="center" vertical="center" wrapText="1"/>
    </xf>
    <xf numFmtId="0" fontId="33" fillId="4" borderId="60" xfId="0" applyFont="1" applyFill="1" applyBorder="1" applyAlignment="1">
      <alignment horizontal="center" vertical="center" wrapText="1"/>
    </xf>
    <xf numFmtId="0" fontId="33" fillId="4" borderId="61" xfId="0" applyFont="1" applyFill="1" applyBorder="1" applyAlignment="1">
      <alignment horizontal="center" vertical="center" wrapText="1"/>
    </xf>
    <xf numFmtId="0" fontId="33" fillId="3" borderId="36" xfId="0" applyFont="1" applyFill="1" applyBorder="1" applyAlignment="1">
      <alignment horizontal="center" vertical="center" wrapText="1"/>
    </xf>
    <xf numFmtId="0" fontId="33" fillId="3" borderId="33" xfId="0" applyFont="1" applyFill="1" applyBorder="1" applyAlignment="1">
      <alignment horizontal="center" vertical="center" wrapText="1"/>
    </xf>
    <xf numFmtId="0" fontId="33" fillId="3" borderId="28" xfId="0" applyFont="1" applyFill="1" applyBorder="1" applyAlignment="1">
      <alignment horizontal="center" vertical="center" wrapText="1"/>
    </xf>
    <xf numFmtId="0" fontId="33" fillId="4" borderId="55" xfId="0" applyFont="1" applyFill="1" applyBorder="1" applyAlignment="1">
      <alignment horizontal="center" vertical="center" wrapText="1"/>
    </xf>
    <xf numFmtId="0" fontId="33" fillId="4" borderId="56" xfId="0" applyFont="1" applyFill="1" applyBorder="1" applyAlignment="1">
      <alignment horizontal="center" vertical="center" wrapText="1"/>
    </xf>
    <xf numFmtId="0" fontId="33" fillId="4" borderId="31" xfId="0" applyFont="1" applyFill="1" applyBorder="1" applyAlignment="1">
      <alignment horizontal="center" vertical="center" wrapText="1"/>
    </xf>
    <xf numFmtId="0" fontId="33" fillId="3" borderId="37" xfId="0" applyFont="1" applyFill="1" applyBorder="1" applyAlignment="1">
      <alignment horizontal="center" vertical="center" wrapText="1"/>
    </xf>
    <xf numFmtId="0" fontId="33" fillId="4" borderId="39" xfId="0" applyFont="1" applyFill="1" applyBorder="1" applyAlignment="1">
      <alignment horizontal="center" vertical="center" wrapText="1"/>
    </xf>
    <xf numFmtId="0" fontId="33" fillId="3" borderId="65" xfId="0" applyFont="1" applyFill="1" applyBorder="1" applyAlignment="1">
      <alignment horizontal="center" vertical="center" wrapText="1"/>
    </xf>
    <xf numFmtId="41" fontId="38" fillId="0" borderId="16" xfId="1" applyFont="1" applyBorder="1" applyAlignment="1">
      <alignment horizontal="center" vertical="center"/>
    </xf>
    <xf numFmtId="41" fontId="38" fillId="0" borderId="4" xfId="1" applyFont="1" applyBorder="1" applyAlignment="1">
      <alignment horizontal="center" vertical="center"/>
    </xf>
    <xf numFmtId="41" fontId="38" fillId="0" borderId="2" xfId="1" applyFont="1" applyBorder="1" applyAlignment="1">
      <alignment horizontal="center" vertical="center"/>
    </xf>
    <xf numFmtId="176" fontId="34" fillId="3" borderId="28" xfId="0" applyNumberFormat="1" applyFont="1" applyFill="1" applyBorder="1" applyAlignment="1">
      <alignment horizontal="center" vertical="center" wrapText="1"/>
    </xf>
    <xf numFmtId="49" fontId="33" fillId="4" borderId="58" xfId="0" applyNumberFormat="1" applyFont="1" applyFill="1" applyBorder="1" applyAlignment="1">
      <alignment horizontal="center" vertical="top" wrapText="1"/>
    </xf>
    <xf numFmtId="49" fontId="33" fillId="4" borderId="62" xfId="0" applyNumberFormat="1" applyFont="1" applyFill="1" applyBorder="1" applyAlignment="1">
      <alignment horizontal="center" vertical="top" wrapText="1"/>
    </xf>
    <xf numFmtId="49" fontId="33" fillId="4" borderId="59" xfId="0" applyNumberFormat="1" applyFont="1" applyFill="1" applyBorder="1" applyAlignment="1">
      <alignment horizontal="center" vertical="top" wrapText="1"/>
    </xf>
    <xf numFmtId="0" fontId="38" fillId="0" borderId="16" xfId="0" applyFont="1" applyBorder="1" applyAlignment="1">
      <alignment horizontal="center" vertical="center"/>
    </xf>
    <xf numFmtId="0" fontId="38" fillId="0" borderId="4" xfId="0" applyFont="1" applyBorder="1" applyAlignment="1">
      <alignment horizontal="center" vertical="center"/>
    </xf>
    <xf numFmtId="0" fontId="38" fillId="0" borderId="2" xfId="0" applyFont="1" applyBorder="1" applyAlignment="1">
      <alignment horizontal="center" vertical="center"/>
    </xf>
    <xf numFmtId="0" fontId="38" fillId="0" borderId="16" xfId="0" applyFont="1" applyBorder="1" applyAlignment="1">
      <alignment horizontal="right" vertical="center"/>
    </xf>
    <xf numFmtId="0" fontId="38" fillId="0" borderId="4" xfId="0" applyFont="1" applyBorder="1" applyAlignment="1">
      <alignment horizontal="right" vertical="center"/>
    </xf>
    <xf numFmtId="0" fontId="38" fillId="0" borderId="2" xfId="0" applyFont="1" applyBorder="1" applyAlignment="1">
      <alignment horizontal="right" vertical="center"/>
    </xf>
    <xf numFmtId="0" fontId="13" fillId="2" borderId="13" xfId="10" applyFont="1" applyFill="1" applyBorder="1" applyAlignment="1">
      <alignment horizontal="center" vertical="center" wrapText="1"/>
    </xf>
    <xf numFmtId="0" fontId="13" fillId="2" borderId="6" xfId="10" applyFont="1" applyFill="1" applyBorder="1" applyAlignment="1">
      <alignment horizontal="center" vertical="center" wrapText="1"/>
    </xf>
    <xf numFmtId="0" fontId="13" fillId="2" borderId="50" xfId="10" applyFont="1" applyFill="1" applyBorder="1" applyAlignment="1">
      <alignment horizontal="center" vertical="center" wrapText="1"/>
    </xf>
    <xf numFmtId="0" fontId="13" fillId="2" borderId="51" xfId="10" applyFont="1" applyFill="1" applyBorder="1" applyAlignment="1">
      <alignment horizontal="center" vertical="center"/>
    </xf>
    <xf numFmtId="0" fontId="13" fillId="2" borderId="26" xfId="10" applyFont="1" applyFill="1" applyBorder="1" applyAlignment="1">
      <alignment horizontal="center" vertical="center" wrapText="1"/>
    </xf>
    <xf numFmtId="0" fontId="13" fillId="2" borderId="24" xfId="10" applyFont="1" applyFill="1" applyBorder="1" applyAlignment="1">
      <alignment horizontal="center" vertical="center"/>
    </xf>
    <xf numFmtId="177" fontId="13" fillId="2" borderId="48" xfId="10" applyNumberFormat="1" applyFont="1" applyFill="1" applyBorder="1" applyAlignment="1">
      <alignment horizontal="right" vertical="center"/>
    </xf>
    <xf numFmtId="177" fontId="13" fillId="2" borderId="7" xfId="10" applyNumberFormat="1" applyFont="1" applyFill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12" fillId="0" borderId="0" xfId="10" applyFont="1" applyAlignment="1">
      <alignment horizontal="left" vertical="center"/>
    </xf>
    <xf numFmtId="0" fontId="13" fillId="2" borderId="15" xfId="10" applyFont="1" applyFill="1" applyBorder="1" applyAlignment="1">
      <alignment horizontal="center" vertical="center"/>
    </xf>
    <xf numFmtId="0" fontId="13" fillId="2" borderId="5" xfId="10" applyFont="1" applyFill="1" applyBorder="1" applyAlignment="1">
      <alignment horizontal="center" vertical="center"/>
    </xf>
    <xf numFmtId="0" fontId="13" fillId="2" borderId="13" xfId="10" applyFont="1" applyFill="1" applyBorder="1" applyAlignment="1">
      <alignment horizontal="center" vertical="center"/>
    </xf>
    <xf numFmtId="0" fontId="13" fillId="2" borderId="6" xfId="10" applyFont="1" applyFill="1" applyBorder="1" applyAlignment="1">
      <alignment horizontal="center" vertical="center"/>
    </xf>
  </cellXfs>
  <cellStyles count="15">
    <cellStyle name="백분율 2" xfId="9"/>
    <cellStyle name="쉼표 [0]" xfId="1" builtinId="6"/>
    <cellStyle name="쉼표 [0] 2" xfId="2"/>
    <cellStyle name="쉼표 [0] 3" xfId="7"/>
    <cellStyle name="쉼표 [0] 3 2" xfId="13"/>
    <cellStyle name="표준" xfId="0" builtinId="0"/>
    <cellStyle name="표준 2" xfId="3"/>
    <cellStyle name="표준 2 2" xfId="10"/>
    <cellStyle name="표준 2 6" xfId="8"/>
    <cellStyle name="표준 3" xfId="6"/>
    <cellStyle name="표준 3 2" xfId="11"/>
    <cellStyle name="표준 3 2 2" xfId="14"/>
    <cellStyle name="표준 3 3" xfId="12"/>
    <cellStyle name="표준_예산서" xfId="5"/>
    <cellStyle name="표준_예산서(주간보호)A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R13"/>
  <sheetViews>
    <sheetView zoomScaleNormal="100" workbookViewId="0">
      <selection activeCell="F38" sqref="F38"/>
    </sheetView>
  </sheetViews>
  <sheetFormatPr defaultRowHeight="13.5" x14ac:dyDescent="0.15"/>
  <cols>
    <col min="4" max="4" width="5" customWidth="1"/>
    <col min="12" max="12" width="11.21875" customWidth="1"/>
  </cols>
  <sheetData>
    <row r="3" spans="1:18" ht="201.75" customHeight="1" x14ac:dyDescent="0.15"/>
    <row r="4" spans="1:18" ht="35.25" x14ac:dyDescent="0.15">
      <c r="A4" s="160"/>
      <c r="B4" s="160"/>
      <c r="C4" s="160"/>
      <c r="D4" s="160"/>
      <c r="E4" s="160"/>
      <c r="F4" s="160"/>
      <c r="G4" s="160"/>
      <c r="H4" s="160"/>
      <c r="I4" s="160"/>
      <c r="J4" s="160"/>
      <c r="K4" s="160"/>
      <c r="L4" s="160"/>
    </row>
    <row r="5" spans="1:18" ht="38.25" x14ac:dyDescent="0.15">
      <c r="A5" s="161" t="s">
        <v>114</v>
      </c>
      <c r="B5" s="161"/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3"/>
      <c r="N5" s="13"/>
      <c r="O5" s="13"/>
      <c r="P5" s="13"/>
      <c r="Q5" s="13"/>
      <c r="R5" s="13"/>
    </row>
    <row r="6" spans="1:18" ht="27" customHeight="1" x14ac:dyDescent="0.1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8" ht="35.25" x14ac:dyDescent="0.1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</row>
    <row r="8" spans="1:18" ht="183.75" customHeight="1" x14ac:dyDescent="0.1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</row>
    <row r="9" spans="1:18" ht="111" customHeight="1" x14ac:dyDescent="0.1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</row>
    <row r="10" spans="1:18" ht="73.5" customHeight="1" x14ac:dyDescent="0.1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</row>
    <row r="11" spans="1:18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1:18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1:18" ht="31.5" x14ac:dyDescent="0.15">
      <c r="A13" s="162" t="s">
        <v>115</v>
      </c>
      <c r="B13" s="162"/>
      <c r="C13" s="162"/>
      <c r="D13" s="162"/>
      <c r="E13" s="162"/>
      <c r="F13" s="162"/>
      <c r="G13" s="162"/>
      <c r="H13" s="162"/>
      <c r="I13" s="162"/>
      <c r="J13" s="162"/>
      <c r="K13" s="162"/>
      <c r="L13" s="162"/>
      <c r="M13" s="14"/>
      <c r="N13" s="14"/>
      <c r="O13" s="14"/>
      <c r="P13" s="14"/>
      <c r="Q13" s="14"/>
      <c r="R13" s="14"/>
    </row>
  </sheetData>
  <mergeCells count="3">
    <mergeCell ref="A4:L4"/>
    <mergeCell ref="A5:L5"/>
    <mergeCell ref="A13:L13"/>
  </mergeCells>
  <phoneticPr fontId="6" type="noConversion"/>
  <pageMargins left="0.59055118110236227" right="0.59055118110236227" top="1.3385826771653544" bottom="0.98425196850393704" header="0.51181102362204722" footer="0.51181102362204722"/>
  <pageSetup paperSize="9" scale="71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topLeftCell="A4" zoomScaleNormal="100" workbookViewId="0">
      <selection activeCell="G8" sqref="G8"/>
    </sheetView>
  </sheetViews>
  <sheetFormatPr defaultRowHeight="13.5" x14ac:dyDescent="0.15"/>
  <cols>
    <col min="1" max="1" width="8.109375" style="10" customWidth="1"/>
    <col min="2" max="2" width="10.33203125" style="10" customWidth="1"/>
    <col min="3" max="3" width="10.77734375" style="10" customWidth="1"/>
    <col min="4" max="5" width="9.21875" style="12" customWidth="1"/>
    <col min="6" max="6" width="8.77734375" style="11" customWidth="1"/>
    <col min="7" max="7" width="41.77734375" style="6" customWidth="1"/>
    <col min="8" max="8" width="11.21875" style="6" bestFit="1" customWidth="1"/>
    <col min="9" max="16384" width="8.88671875" style="6"/>
  </cols>
  <sheetData>
    <row r="1" spans="1:12" ht="37.5" customHeight="1" x14ac:dyDescent="0.15">
      <c r="A1" s="174" t="s">
        <v>12</v>
      </c>
      <c r="B1" s="174"/>
      <c r="C1" s="174"/>
      <c r="D1" s="174"/>
      <c r="E1" s="174"/>
      <c r="F1" s="174"/>
      <c r="G1" s="174"/>
      <c r="H1" s="5"/>
      <c r="I1" s="5"/>
      <c r="J1" s="5"/>
    </row>
    <row r="2" spans="1:12" ht="24" customHeight="1" x14ac:dyDescent="0.15">
      <c r="A2" s="7"/>
      <c r="B2" s="7"/>
      <c r="C2" s="7"/>
      <c r="D2" s="7"/>
      <c r="E2" s="7"/>
      <c r="F2" s="7"/>
      <c r="G2" s="7"/>
      <c r="H2" s="5"/>
      <c r="I2" s="5"/>
      <c r="J2" s="5"/>
    </row>
    <row r="3" spans="1:12" s="9" customFormat="1" ht="27" customHeight="1" x14ac:dyDescent="0.15">
      <c r="A3" s="165" t="s">
        <v>116</v>
      </c>
      <c r="B3" s="165"/>
      <c r="C3" s="165"/>
      <c r="D3" s="165"/>
      <c r="E3" s="165"/>
      <c r="F3" s="165"/>
      <c r="G3" s="165"/>
      <c r="H3" s="8"/>
      <c r="I3" s="8"/>
      <c r="J3" s="8"/>
    </row>
    <row r="4" spans="1:12" s="9" customFormat="1" ht="18" customHeight="1" x14ac:dyDescent="0.15">
      <c r="A4" s="165"/>
      <c r="B4" s="165"/>
      <c r="C4" s="165"/>
      <c r="D4" s="165"/>
      <c r="E4" s="165"/>
      <c r="F4" s="165"/>
      <c r="G4" s="165"/>
      <c r="H4" s="8"/>
      <c r="I4" s="8"/>
      <c r="J4" s="8"/>
    </row>
    <row r="5" spans="1:12" s="9" customFormat="1" ht="40.5" customHeight="1" x14ac:dyDescent="0.15">
      <c r="A5" s="164" t="s">
        <v>117</v>
      </c>
      <c r="B5" s="165"/>
      <c r="C5" s="165"/>
      <c r="D5" s="165"/>
      <c r="E5" s="165"/>
      <c r="F5" s="165"/>
      <c r="G5" s="165"/>
      <c r="H5" s="15"/>
      <c r="I5" s="15"/>
      <c r="J5" s="15"/>
      <c r="K5" s="16"/>
      <c r="L5" s="16"/>
    </row>
    <row r="6" spans="1:12" s="9" customFormat="1" ht="17.25" customHeight="1" x14ac:dyDescent="0.15">
      <c r="A6" s="175"/>
      <c r="B6" s="175"/>
      <c r="C6" s="175"/>
      <c r="D6" s="175"/>
      <c r="E6" s="175"/>
      <c r="F6" s="175"/>
      <c r="G6" s="175"/>
      <c r="H6" s="8"/>
      <c r="I6" s="8"/>
      <c r="J6" s="8"/>
    </row>
    <row r="7" spans="1:12" s="9" customFormat="1" ht="27" customHeight="1" x14ac:dyDescent="0.15">
      <c r="A7" s="166" t="s">
        <v>13</v>
      </c>
      <c r="B7" s="166"/>
      <c r="C7" s="166"/>
      <c r="D7" s="173" t="s">
        <v>14</v>
      </c>
      <c r="E7" s="173"/>
      <c r="F7" s="173"/>
      <c r="G7" s="17" t="s">
        <v>15</v>
      </c>
      <c r="H7" s="8"/>
      <c r="I7" s="8"/>
      <c r="J7" s="8"/>
    </row>
    <row r="8" spans="1:12" s="9" customFormat="1" ht="27" customHeight="1" x14ac:dyDescent="0.15">
      <c r="A8" s="166" t="s">
        <v>16</v>
      </c>
      <c r="B8" s="166"/>
      <c r="C8" s="166"/>
      <c r="D8" s="167">
        <v>193395000</v>
      </c>
      <c r="E8" s="168"/>
      <c r="F8" s="169"/>
      <c r="G8" s="17"/>
      <c r="H8" s="8"/>
      <c r="I8" s="8"/>
      <c r="J8" s="8"/>
    </row>
    <row r="9" spans="1:12" s="9" customFormat="1" ht="27" customHeight="1" x14ac:dyDescent="0.15">
      <c r="A9" s="166" t="s">
        <v>17</v>
      </c>
      <c r="B9" s="166"/>
      <c r="C9" s="166"/>
      <c r="D9" s="167">
        <v>193395000</v>
      </c>
      <c r="E9" s="168"/>
      <c r="F9" s="169"/>
      <c r="G9" s="17"/>
      <c r="H9" s="8"/>
      <c r="I9" s="8"/>
      <c r="J9" s="8"/>
    </row>
    <row r="10" spans="1:12" s="9" customFormat="1" ht="27" customHeight="1" x14ac:dyDescent="0.15">
      <c r="A10" s="166" t="s">
        <v>18</v>
      </c>
      <c r="B10" s="166"/>
      <c r="C10" s="166"/>
      <c r="D10" s="170">
        <v>0</v>
      </c>
      <c r="E10" s="171"/>
      <c r="F10" s="172"/>
      <c r="G10" s="17"/>
      <c r="H10" s="8"/>
      <c r="I10" s="8"/>
      <c r="J10" s="8"/>
    </row>
    <row r="11" spans="1:12" s="9" customFormat="1" ht="27" customHeight="1" x14ac:dyDescent="0.15">
      <c r="A11" s="165" t="s">
        <v>118</v>
      </c>
      <c r="B11" s="165" t="s">
        <v>19</v>
      </c>
      <c r="C11" s="165"/>
      <c r="D11" s="165"/>
      <c r="E11" s="165"/>
      <c r="F11" s="165"/>
      <c r="G11" s="165"/>
      <c r="H11" s="8"/>
      <c r="I11" s="8"/>
      <c r="J11" s="8"/>
    </row>
    <row r="12" spans="1:12" s="9" customFormat="1" ht="17.25" customHeight="1" x14ac:dyDescent="0.15">
      <c r="A12" s="18"/>
      <c r="B12" s="18"/>
      <c r="C12" s="18"/>
      <c r="D12" s="18"/>
      <c r="E12" s="18"/>
      <c r="F12" s="18"/>
      <c r="G12" s="18"/>
      <c r="H12" s="8"/>
      <c r="I12" s="8"/>
      <c r="J12" s="8"/>
    </row>
    <row r="13" spans="1:12" s="9" customFormat="1" ht="27" customHeight="1" x14ac:dyDescent="0.15">
      <c r="A13" s="165" t="s">
        <v>119</v>
      </c>
      <c r="B13" s="165"/>
      <c r="C13" s="165"/>
      <c r="D13" s="165"/>
      <c r="E13" s="165"/>
      <c r="F13" s="165"/>
      <c r="G13" s="165"/>
      <c r="H13" s="8"/>
      <c r="I13" s="8"/>
      <c r="J13" s="8"/>
    </row>
    <row r="14" spans="1:12" s="9" customFormat="1" ht="18" customHeight="1" x14ac:dyDescent="0.15">
      <c r="A14" s="165"/>
      <c r="B14" s="165"/>
      <c r="C14" s="165"/>
      <c r="D14" s="165"/>
      <c r="E14" s="165"/>
      <c r="F14" s="165"/>
      <c r="G14" s="165"/>
      <c r="H14" s="8"/>
      <c r="I14" s="8"/>
      <c r="J14" s="8"/>
    </row>
    <row r="15" spans="1:12" s="9" customFormat="1" ht="27" customHeight="1" x14ac:dyDescent="0.15">
      <c r="A15" s="165" t="s">
        <v>120</v>
      </c>
      <c r="B15" s="165"/>
      <c r="C15" s="165" t="s">
        <v>20</v>
      </c>
      <c r="D15" s="165"/>
      <c r="E15" s="165"/>
      <c r="F15" s="165"/>
      <c r="G15" s="165"/>
      <c r="H15" s="8"/>
      <c r="I15" s="8"/>
      <c r="J15" s="8"/>
    </row>
    <row r="16" spans="1:12" s="9" customFormat="1" ht="16.5" customHeight="1" x14ac:dyDescent="0.15">
      <c r="A16" s="18"/>
      <c r="B16" s="18"/>
      <c r="C16" s="18"/>
      <c r="D16" s="18"/>
      <c r="E16" s="18"/>
      <c r="F16" s="18"/>
      <c r="G16" s="18"/>
      <c r="H16" s="8"/>
      <c r="I16" s="8"/>
      <c r="J16" s="8"/>
    </row>
    <row r="17" spans="1:10" s="9" customFormat="1" ht="27" customHeight="1" x14ac:dyDescent="0.15">
      <c r="A17" s="165" t="s">
        <v>121</v>
      </c>
      <c r="B17" s="165"/>
      <c r="C17" s="165"/>
      <c r="D17" s="165"/>
      <c r="E17" s="165"/>
      <c r="F17" s="165"/>
      <c r="G17" s="165"/>
      <c r="H17" s="8"/>
      <c r="I17" s="8"/>
      <c r="J17" s="8"/>
    </row>
    <row r="18" spans="1:10" s="9" customFormat="1" ht="16.5" customHeight="1" x14ac:dyDescent="0.15">
      <c r="A18" s="18"/>
      <c r="B18" s="18"/>
      <c r="C18" s="18"/>
      <c r="D18" s="18"/>
      <c r="E18" s="18"/>
      <c r="F18" s="18"/>
      <c r="G18" s="18"/>
      <c r="H18" s="8"/>
      <c r="I18" s="8"/>
      <c r="J18" s="8"/>
    </row>
    <row r="19" spans="1:10" s="9" customFormat="1" ht="57" customHeight="1" x14ac:dyDescent="0.15">
      <c r="A19" s="164" t="s">
        <v>21</v>
      </c>
      <c r="B19" s="165"/>
      <c r="C19" s="165"/>
      <c r="D19" s="165"/>
      <c r="E19" s="165"/>
      <c r="F19" s="165"/>
      <c r="G19" s="165"/>
      <c r="H19" s="8"/>
      <c r="I19" s="8"/>
      <c r="J19" s="8"/>
    </row>
    <row r="20" spans="1:10" s="9" customFormat="1" ht="18" customHeight="1" x14ac:dyDescent="0.15">
      <c r="A20" s="18"/>
      <c r="B20" s="18"/>
      <c r="C20" s="18"/>
      <c r="D20" s="18"/>
      <c r="E20" s="18"/>
      <c r="F20" s="18"/>
      <c r="G20" s="18"/>
      <c r="H20" s="8"/>
      <c r="I20" s="8"/>
      <c r="J20" s="8"/>
    </row>
    <row r="21" spans="1:10" s="9" customFormat="1" ht="50.25" customHeight="1" x14ac:dyDescent="0.15">
      <c r="A21" s="164" t="s">
        <v>22</v>
      </c>
      <c r="B21" s="165"/>
      <c r="C21" s="165"/>
      <c r="D21" s="165"/>
      <c r="E21" s="165"/>
      <c r="F21" s="165"/>
      <c r="G21" s="165"/>
      <c r="H21" s="8"/>
      <c r="I21" s="8"/>
      <c r="J21" s="8"/>
    </row>
    <row r="22" spans="1:10" s="9" customFormat="1" ht="14.25" x14ac:dyDescent="0.15">
      <c r="A22" s="165"/>
      <c r="B22" s="165"/>
      <c r="C22" s="165"/>
      <c r="D22" s="165"/>
      <c r="E22" s="165" t="s">
        <v>23</v>
      </c>
      <c r="F22" s="165"/>
      <c r="G22" s="165">
        <v>59119</v>
      </c>
      <c r="H22" s="8"/>
      <c r="I22" s="8"/>
      <c r="J22" s="8"/>
    </row>
    <row r="23" spans="1:10" s="9" customFormat="1" ht="14.25" x14ac:dyDescent="0.15">
      <c r="A23" s="165"/>
      <c r="B23" s="165"/>
      <c r="C23" s="165"/>
      <c r="D23" s="165"/>
      <c r="E23" s="165"/>
      <c r="F23" s="165"/>
      <c r="G23" s="165"/>
      <c r="H23" s="8"/>
      <c r="I23" s="8"/>
      <c r="J23" s="8"/>
    </row>
    <row r="24" spans="1:10" ht="18.75" x14ac:dyDescent="0.15">
      <c r="A24" s="163"/>
      <c r="B24" s="163"/>
      <c r="C24" s="163"/>
      <c r="D24" s="163"/>
      <c r="E24" s="163"/>
      <c r="F24" s="163"/>
      <c r="G24" s="163"/>
      <c r="H24" s="5"/>
      <c r="I24" s="5"/>
      <c r="J24" s="5"/>
    </row>
    <row r="25" spans="1:10" ht="18.75" x14ac:dyDescent="0.15">
      <c r="A25" s="163"/>
      <c r="B25" s="163"/>
      <c r="C25" s="163"/>
      <c r="D25" s="163"/>
      <c r="E25" s="163"/>
      <c r="F25" s="163"/>
      <c r="G25" s="163"/>
      <c r="H25" s="5"/>
      <c r="I25" s="5"/>
      <c r="J25" s="5"/>
    </row>
    <row r="26" spans="1:10" ht="18.75" x14ac:dyDescent="0.15">
      <c r="A26" s="163"/>
      <c r="B26" s="163"/>
      <c r="C26" s="163"/>
      <c r="D26" s="163"/>
      <c r="E26" s="163"/>
      <c r="F26" s="163"/>
      <c r="G26" s="163"/>
      <c r="H26" s="5"/>
      <c r="I26" s="5"/>
      <c r="J26" s="5"/>
    </row>
    <row r="27" spans="1:10" ht="18.75" x14ac:dyDescent="0.15">
      <c r="A27" s="163"/>
      <c r="B27" s="163"/>
      <c r="C27" s="163"/>
      <c r="D27" s="163"/>
      <c r="E27" s="163"/>
      <c r="F27" s="163"/>
      <c r="G27" s="163"/>
      <c r="H27" s="5"/>
      <c r="I27" s="5"/>
      <c r="J27" s="5"/>
    </row>
    <row r="28" spans="1:10" ht="18.75" x14ac:dyDescent="0.15">
      <c r="A28" s="163"/>
      <c r="B28" s="163"/>
      <c r="C28" s="163"/>
      <c r="D28" s="163"/>
      <c r="E28" s="163"/>
      <c r="F28" s="163"/>
      <c r="G28" s="163"/>
      <c r="H28" s="5"/>
      <c r="I28" s="5"/>
      <c r="J28" s="5"/>
    </row>
    <row r="29" spans="1:10" x14ac:dyDescent="0.15">
      <c r="A29" s="6"/>
      <c r="B29" s="6"/>
      <c r="C29" s="6"/>
      <c r="D29" s="10"/>
      <c r="E29" s="10"/>
    </row>
    <row r="30" spans="1:10" x14ac:dyDescent="0.15">
      <c r="A30" s="6"/>
      <c r="B30" s="6"/>
      <c r="C30" s="6"/>
      <c r="D30" s="11"/>
      <c r="E30" s="11"/>
    </row>
    <row r="31" spans="1:10" x14ac:dyDescent="0.15">
      <c r="A31" s="6"/>
      <c r="B31" s="6"/>
      <c r="C31" s="6"/>
      <c r="D31" s="10"/>
      <c r="E31" s="10"/>
    </row>
    <row r="33" ht="0.75" customHeight="1" x14ac:dyDescent="0.15"/>
  </sheetData>
  <mergeCells count="27">
    <mergeCell ref="A7:C7"/>
    <mergeCell ref="D7:F7"/>
    <mergeCell ref="A1:G1"/>
    <mergeCell ref="A3:G3"/>
    <mergeCell ref="A4:G4"/>
    <mergeCell ref="A5:G5"/>
    <mergeCell ref="A6:G6"/>
    <mergeCell ref="A19:G19"/>
    <mergeCell ref="A8:C8"/>
    <mergeCell ref="D8:F8"/>
    <mergeCell ref="A9:C9"/>
    <mergeCell ref="D9:F9"/>
    <mergeCell ref="A10:C10"/>
    <mergeCell ref="D10:F10"/>
    <mergeCell ref="A11:G11"/>
    <mergeCell ref="A13:G13"/>
    <mergeCell ref="A14:G14"/>
    <mergeCell ref="A15:G15"/>
    <mergeCell ref="A17:G17"/>
    <mergeCell ref="A27:G27"/>
    <mergeCell ref="A28:G28"/>
    <mergeCell ref="A21:G21"/>
    <mergeCell ref="A22:G22"/>
    <mergeCell ref="A23:G23"/>
    <mergeCell ref="A24:G24"/>
    <mergeCell ref="A25:G25"/>
    <mergeCell ref="A26:G26"/>
  </mergeCells>
  <phoneticPr fontId="6" type="noConversion"/>
  <printOptions horizontalCentered="1" verticalCentered="1"/>
  <pageMargins left="0.59055118110236227" right="0.59055118110236227" top="0.47244094488188981" bottom="0.39370078740157483" header="0.51181102362204722" footer="0.35433070866141736"/>
  <pageSetup paperSize="9" scale="8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"/>
  <sheetViews>
    <sheetView zoomScale="90" zoomScaleNormal="90" workbookViewId="0">
      <pane ySplit="1" topLeftCell="A5" activePane="bottomLeft" state="frozen"/>
      <selection pane="bottomLeft" activeCell="O18" sqref="O18"/>
    </sheetView>
  </sheetViews>
  <sheetFormatPr defaultRowHeight="16.5" x14ac:dyDescent="0.15"/>
  <cols>
    <col min="1" max="1" width="10.88671875" style="19" customWidth="1"/>
    <col min="2" max="2" width="12.33203125" style="19" customWidth="1"/>
    <col min="3" max="3" width="15.6640625" style="19" customWidth="1"/>
    <col min="4" max="4" width="15.5546875" style="19" customWidth="1"/>
    <col min="5" max="5" width="16.21875" style="19" customWidth="1"/>
    <col min="6" max="6" width="15" style="19" customWidth="1"/>
    <col min="7" max="7" width="12.5546875" style="19" customWidth="1"/>
    <col min="8" max="8" width="12.109375" style="19" customWidth="1"/>
    <col min="9" max="9" width="17.33203125" style="19" customWidth="1"/>
    <col min="10" max="10" width="15.77734375" style="19" customWidth="1"/>
    <col min="11" max="11" width="15.33203125" style="19" customWidth="1"/>
    <col min="12" max="12" width="13.77734375" style="19" customWidth="1"/>
    <col min="13" max="14" width="8.88671875" style="19"/>
    <col min="15" max="15" width="16.33203125" style="19" bestFit="1" customWidth="1"/>
    <col min="16" max="16384" width="8.88671875" style="19"/>
  </cols>
  <sheetData>
    <row r="1" spans="1:12" ht="31.5" x14ac:dyDescent="0.15">
      <c r="A1" s="182" t="s">
        <v>122</v>
      </c>
      <c r="B1" s="182"/>
      <c r="C1" s="182"/>
      <c r="D1" s="182"/>
      <c r="E1" s="182"/>
      <c r="F1" s="182"/>
      <c r="G1" s="182"/>
      <c r="H1" s="182"/>
      <c r="I1" s="182"/>
      <c r="J1" s="182"/>
      <c r="K1" s="182"/>
      <c r="L1" s="182"/>
    </row>
    <row r="2" spans="1:12" ht="17.25" x14ac:dyDescent="0.15">
      <c r="A2" s="183" t="s">
        <v>69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</row>
    <row r="3" spans="1:12" ht="17.25" thickBot="1" x14ac:dyDescent="0.2">
      <c r="A3" s="184" t="s">
        <v>70</v>
      </c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</row>
    <row r="4" spans="1:12" ht="17.25" thickBot="1" x14ac:dyDescent="0.2">
      <c r="A4" s="127"/>
      <c r="B4" s="128"/>
      <c r="C4" s="128"/>
      <c r="D4" s="128"/>
      <c r="E4" s="128"/>
      <c r="F4" s="128"/>
      <c r="G4" s="128"/>
      <c r="H4" s="128"/>
      <c r="I4" s="128"/>
      <c r="J4" s="129"/>
      <c r="K4" s="129"/>
      <c r="L4" s="130"/>
    </row>
    <row r="5" spans="1:12" ht="18" thickBot="1" x14ac:dyDescent="0.2">
      <c r="A5" s="197" t="s">
        <v>71</v>
      </c>
      <c r="B5" s="198"/>
      <c r="C5" s="198"/>
      <c r="D5" s="198"/>
      <c r="E5" s="198"/>
      <c r="F5" s="198"/>
      <c r="G5" s="199" t="s">
        <v>72</v>
      </c>
      <c r="H5" s="198"/>
      <c r="I5" s="198"/>
      <c r="J5" s="198"/>
      <c r="K5" s="198"/>
      <c r="L5" s="200"/>
    </row>
    <row r="6" spans="1:12" ht="17.25" thickBot="1" x14ac:dyDescent="0.2">
      <c r="A6" s="201" t="s">
        <v>73</v>
      </c>
      <c r="B6" s="201" t="s">
        <v>74</v>
      </c>
      <c r="C6" s="201" t="s">
        <v>75</v>
      </c>
      <c r="D6" s="203" t="s">
        <v>131</v>
      </c>
      <c r="E6" s="203" t="s">
        <v>132</v>
      </c>
      <c r="F6" s="114" t="s">
        <v>76</v>
      </c>
      <c r="G6" s="201" t="s">
        <v>77</v>
      </c>
      <c r="H6" s="201" t="s">
        <v>78</v>
      </c>
      <c r="I6" s="201" t="s">
        <v>79</v>
      </c>
      <c r="J6" s="203" t="s">
        <v>131</v>
      </c>
      <c r="K6" s="203" t="s">
        <v>133</v>
      </c>
      <c r="L6" s="131" t="s">
        <v>76</v>
      </c>
    </row>
    <row r="7" spans="1:12" ht="17.25" thickBot="1" x14ac:dyDescent="0.2">
      <c r="A7" s="202"/>
      <c r="B7" s="202"/>
      <c r="C7" s="202"/>
      <c r="D7" s="204"/>
      <c r="E7" s="204"/>
      <c r="F7" s="20" t="s">
        <v>80</v>
      </c>
      <c r="G7" s="202"/>
      <c r="H7" s="202"/>
      <c r="I7" s="202"/>
      <c r="J7" s="204"/>
      <c r="K7" s="204"/>
      <c r="L7" s="20" t="s">
        <v>80</v>
      </c>
    </row>
    <row r="8" spans="1:12" ht="18" customHeight="1" x14ac:dyDescent="0.15">
      <c r="A8" s="185" t="s">
        <v>81</v>
      </c>
      <c r="B8" s="186"/>
      <c r="C8" s="187"/>
      <c r="D8" s="58">
        <f>D9</f>
        <v>171146000</v>
      </c>
      <c r="E8" s="58">
        <f t="shared" ref="E8" si="0">E9</f>
        <v>193395000</v>
      </c>
      <c r="F8" s="58">
        <f>E8-D8</f>
        <v>22249000</v>
      </c>
      <c r="G8" s="185" t="s">
        <v>81</v>
      </c>
      <c r="H8" s="186"/>
      <c r="I8" s="187"/>
      <c r="J8" s="58">
        <f>J9+J14+J17+J24+J27+J33+J31</f>
        <v>171146000</v>
      </c>
      <c r="K8" s="58">
        <f>K9+K14+K17+K24+K27+K33+K31</f>
        <v>193395000</v>
      </c>
      <c r="L8" s="58">
        <f>K8-J8</f>
        <v>22249000</v>
      </c>
    </row>
    <row r="9" spans="1:12" ht="18" customHeight="1" x14ac:dyDescent="0.15">
      <c r="A9" s="205" t="s">
        <v>82</v>
      </c>
      <c r="B9" s="208" t="s">
        <v>82</v>
      </c>
      <c r="C9" s="87" t="s">
        <v>83</v>
      </c>
      <c r="D9" s="77">
        <f>SUM(D10:D13)</f>
        <v>171146000</v>
      </c>
      <c r="E9" s="77">
        <f t="shared" ref="E9" si="1">SUM(E10:E13)</f>
        <v>193395000</v>
      </c>
      <c r="F9" s="58">
        <f t="shared" ref="F9:F13" si="2">E9-D9</f>
        <v>22249000</v>
      </c>
      <c r="G9" s="179" t="s">
        <v>84</v>
      </c>
      <c r="H9" s="189" t="s">
        <v>85</v>
      </c>
      <c r="I9" s="68" t="s">
        <v>86</v>
      </c>
      <c r="J9" s="86">
        <f>SUM(J10:J13)</f>
        <v>148997200</v>
      </c>
      <c r="K9" s="86">
        <f>SUM(K10:K13)</f>
        <v>166863000</v>
      </c>
      <c r="L9" s="58">
        <f t="shared" ref="L9:L34" si="3">K9-J9</f>
        <v>17865800</v>
      </c>
    </row>
    <row r="10" spans="1:12" ht="18" customHeight="1" x14ac:dyDescent="0.15">
      <c r="A10" s="206"/>
      <c r="B10" s="209"/>
      <c r="C10" s="69" t="s">
        <v>87</v>
      </c>
      <c r="D10" s="76">
        <v>75614000</v>
      </c>
      <c r="E10" s="76">
        <v>84162000</v>
      </c>
      <c r="F10" s="58">
        <f t="shared" si="2"/>
        <v>8548000</v>
      </c>
      <c r="G10" s="180"/>
      <c r="H10" s="190"/>
      <c r="I10" s="25" t="s">
        <v>88</v>
      </c>
      <c r="J10" s="78">
        <v>121000690</v>
      </c>
      <c r="K10" s="78">
        <v>133683000</v>
      </c>
      <c r="L10" s="133">
        <f t="shared" si="3"/>
        <v>12682310</v>
      </c>
    </row>
    <row r="11" spans="1:12" ht="18" customHeight="1" x14ac:dyDescent="0.15">
      <c r="A11" s="206"/>
      <c r="B11" s="209"/>
      <c r="C11" s="69" t="s">
        <v>89</v>
      </c>
      <c r="D11" s="88">
        <v>43299000</v>
      </c>
      <c r="E11" s="88">
        <v>47515000</v>
      </c>
      <c r="F11" s="58">
        <f t="shared" si="2"/>
        <v>4216000</v>
      </c>
      <c r="G11" s="180"/>
      <c r="H11" s="190"/>
      <c r="I11" s="25" t="s">
        <v>90</v>
      </c>
      <c r="J11" s="78">
        <v>7018060</v>
      </c>
      <c r="K11" s="78">
        <v>7559000</v>
      </c>
      <c r="L11" s="133">
        <f t="shared" si="3"/>
        <v>540940</v>
      </c>
    </row>
    <row r="12" spans="1:12" ht="18" customHeight="1" x14ac:dyDescent="0.15">
      <c r="A12" s="206"/>
      <c r="B12" s="209"/>
      <c r="C12" s="69" t="s">
        <v>113</v>
      </c>
      <c r="D12" s="88">
        <v>52233000</v>
      </c>
      <c r="E12" s="88">
        <v>61718000</v>
      </c>
      <c r="F12" s="58">
        <f t="shared" si="2"/>
        <v>9485000</v>
      </c>
      <c r="G12" s="180"/>
      <c r="H12" s="190"/>
      <c r="I12" s="25" t="s">
        <v>92</v>
      </c>
      <c r="J12" s="78">
        <v>10163210</v>
      </c>
      <c r="K12" s="78">
        <v>11237000</v>
      </c>
      <c r="L12" s="133">
        <f t="shared" si="3"/>
        <v>1073790</v>
      </c>
    </row>
    <row r="13" spans="1:12" ht="18" customHeight="1" x14ac:dyDescent="0.15">
      <c r="A13" s="207"/>
      <c r="B13" s="210"/>
      <c r="C13" s="69" t="s">
        <v>91</v>
      </c>
      <c r="D13" s="88"/>
      <c r="E13" s="88"/>
      <c r="F13" s="58">
        <f t="shared" si="2"/>
        <v>0</v>
      </c>
      <c r="G13" s="180"/>
      <c r="H13" s="191"/>
      <c r="I13" s="25" t="s">
        <v>93</v>
      </c>
      <c r="J13" s="78">
        <v>10815240</v>
      </c>
      <c r="K13" s="78">
        <v>14384000</v>
      </c>
      <c r="L13" s="133">
        <f t="shared" si="3"/>
        <v>3568760</v>
      </c>
    </row>
    <row r="14" spans="1:12" ht="18" customHeight="1" x14ac:dyDescent="0.15">
      <c r="A14" s="54"/>
      <c r="B14" s="75"/>
      <c r="C14" s="94"/>
      <c r="D14" s="85"/>
      <c r="E14" s="85"/>
      <c r="F14" s="85"/>
      <c r="G14" s="180"/>
      <c r="H14" s="179" t="s">
        <v>94</v>
      </c>
      <c r="I14" s="27" t="s">
        <v>86</v>
      </c>
      <c r="J14" s="80">
        <f>SUM(J15:J16)</f>
        <v>252000</v>
      </c>
      <c r="K14" s="80">
        <f>SUM(K15:K16)</f>
        <v>500000</v>
      </c>
      <c r="L14" s="58">
        <f t="shared" si="3"/>
        <v>248000</v>
      </c>
    </row>
    <row r="15" spans="1:12" ht="18" customHeight="1" x14ac:dyDescent="0.15">
      <c r="A15" s="54"/>
      <c r="B15" s="75"/>
      <c r="C15" s="94"/>
      <c r="D15" s="85"/>
      <c r="E15" s="85"/>
      <c r="F15" s="85"/>
      <c r="G15" s="180"/>
      <c r="H15" s="180"/>
      <c r="I15" s="22" t="s">
        <v>95</v>
      </c>
      <c r="J15" s="78">
        <v>30000</v>
      </c>
      <c r="K15" s="78">
        <v>200000</v>
      </c>
      <c r="L15" s="133">
        <f t="shared" si="3"/>
        <v>170000</v>
      </c>
    </row>
    <row r="16" spans="1:12" ht="18" customHeight="1" x14ac:dyDescent="0.15">
      <c r="A16" s="54"/>
      <c r="B16" s="75"/>
      <c r="C16" s="94"/>
      <c r="D16" s="85"/>
      <c r="E16" s="85"/>
      <c r="F16" s="85"/>
      <c r="G16" s="180"/>
      <c r="H16" s="181"/>
      <c r="I16" s="22" t="s">
        <v>96</v>
      </c>
      <c r="J16" s="78">
        <v>222000</v>
      </c>
      <c r="K16" s="78">
        <v>300000</v>
      </c>
      <c r="L16" s="133">
        <f t="shared" si="3"/>
        <v>78000</v>
      </c>
    </row>
    <row r="17" spans="1:12" ht="18" customHeight="1" x14ac:dyDescent="0.15">
      <c r="A17" s="54"/>
      <c r="B17" s="75"/>
      <c r="C17" s="94"/>
      <c r="D17" s="85"/>
      <c r="E17" s="85"/>
      <c r="F17" s="85"/>
      <c r="G17" s="180"/>
      <c r="H17" s="179" t="s">
        <v>97</v>
      </c>
      <c r="I17" s="21" t="s">
        <v>24</v>
      </c>
      <c r="J17" s="80">
        <f>SUM(J18:J23)</f>
        <v>12943100</v>
      </c>
      <c r="K17" s="80">
        <f>SUM(K18:K23)</f>
        <v>16928000</v>
      </c>
      <c r="L17" s="58">
        <f t="shared" si="3"/>
        <v>3984900</v>
      </c>
    </row>
    <row r="18" spans="1:12" ht="18" customHeight="1" x14ac:dyDescent="0.15">
      <c r="A18" s="54"/>
      <c r="B18" s="75"/>
      <c r="C18" s="94"/>
      <c r="D18" s="85"/>
      <c r="E18" s="85"/>
      <c r="F18" s="85"/>
      <c r="G18" s="180"/>
      <c r="H18" s="180"/>
      <c r="I18" s="70" t="s">
        <v>98</v>
      </c>
      <c r="J18" s="81">
        <v>210000</v>
      </c>
      <c r="K18" s="81">
        <v>300000</v>
      </c>
      <c r="L18" s="133">
        <f t="shared" si="3"/>
        <v>90000</v>
      </c>
    </row>
    <row r="19" spans="1:12" ht="18" customHeight="1" x14ac:dyDescent="0.15">
      <c r="A19" s="54"/>
      <c r="B19" s="75"/>
      <c r="C19" s="94"/>
      <c r="D19" s="85"/>
      <c r="E19" s="85"/>
      <c r="F19" s="85"/>
      <c r="G19" s="180"/>
      <c r="H19" s="180"/>
      <c r="I19" s="71" t="s">
        <v>68</v>
      </c>
      <c r="J19" s="82">
        <v>3367720</v>
      </c>
      <c r="K19" s="82">
        <v>4488000</v>
      </c>
      <c r="L19" s="133">
        <f t="shared" si="3"/>
        <v>1120280</v>
      </c>
    </row>
    <row r="20" spans="1:12" ht="18" customHeight="1" x14ac:dyDescent="0.15">
      <c r="A20" s="54"/>
      <c r="B20" s="75"/>
      <c r="C20" s="94"/>
      <c r="D20" s="85"/>
      <c r="E20" s="85"/>
      <c r="F20" s="85"/>
      <c r="G20" s="180"/>
      <c r="H20" s="180"/>
      <c r="I20" s="71" t="s">
        <v>99</v>
      </c>
      <c r="J20" s="82">
        <v>2790140</v>
      </c>
      <c r="K20" s="82">
        <v>3700000</v>
      </c>
      <c r="L20" s="133">
        <f t="shared" si="3"/>
        <v>909860</v>
      </c>
    </row>
    <row r="21" spans="1:12" ht="18" customHeight="1" x14ac:dyDescent="0.15">
      <c r="A21" s="54"/>
      <c r="B21" s="75"/>
      <c r="C21" s="94"/>
      <c r="D21" s="85"/>
      <c r="E21" s="85"/>
      <c r="F21" s="85"/>
      <c r="G21" s="180"/>
      <c r="H21" s="180"/>
      <c r="I21" s="71" t="s">
        <v>134</v>
      </c>
      <c r="J21" s="82">
        <v>959840</v>
      </c>
      <c r="K21" s="82">
        <v>500000</v>
      </c>
      <c r="L21" s="133">
        <f t="shared" si="3"/>
        <v>-459840</v>
      </c>
    </row>
    <row r="22" spans="1:12" ht="18" customHeight="1" x14ac:dyDescent="0.15">
      <c r="A22" s="113"/>
      <c r="B22" s="75"/>
      <c r="C22" s="94"/>
      <c r="D22" s="85"/>
      <c r="E22" s="85"/>
      <c r="F22" s="85"/>
      <c r="G22" s="180"/>
      <c r="H22" s="180"/>
      <c r="I22" s="132" t="s">
        <v>100</v>
      </c>
      <c r="J22" s="82">
        <v>815400</v>
      </c>
      <c r="K22" s="82">
        <v>1800000</v>
      </c>
      <c r="L22" s="133">
        <f t="shared" si="3"/>
        <v>984600</v>
      </c>
    </row>
    <row r="23" spans="1:12" ht="18" customHeight="1" x14ac:dyDescent="0.15">
      <c r="A23" s="54"/>
      <c r="B23" s="75"/>
      <c r="C23" s="94"/>
      <c r="D23" s="85"/>
      <c r="E23" s="85"/>
      <c r="F23" s="85"/>
      <c r="G23" s="181"/>
      <c r="H23" s="181"/>
      <c r="I23" s="72" t="s">
        <v>201</v>
      </c>
      <c r="J23" s="82">
        <v>4800000</v>
      </c>
      <c r="K23" s="82">
        <v>6140000</v>
      </c>
      <c r="L23" s="133">
        <f t="shared" si="3"/>
        <v>1340000</v>
      </c>
    </row>
    <row r="24" spans="1:12" ht="18" customHeight="1" x14ac:dyDescent="0.15">
      <c r="A24" s="54"/>
      <c r="B24" s="75"/>
      <c r="C24" s="94"/>
      <c r="D24" s="85"/>
      <c r="E24" s="85"/>
      <c r="F24" s="85"/>
      <c r="G24" s="192" t="s">
        <v>101</v>
      </c>
      <c r="H24" s="192" t="s">
        <v>102</v>
      </c>
      <c r="I24" s="21" t="s">
        <v>86</v>
      </c>
      <c r="J24" s="83">
        <f>SUM(J25:J26)</f>
        <v>4616800</v>
      </c>
      <c r="K24" s="83">
        <f>SUM(K25:K26)</f>
        <v>1600000</v>
      </c>
      <c r="L24" s="58">
        <f t="shared" si="3"/>
        <v>-3016800</v>
      </c>
    </row>
    <row r="25" spans="1:12" ht="18" customHeight="1" x14ac:dyDescent="0.15">
      <c r="A25" s="54"/>
      <c r="B25" s="75"/>
      <c r="C25" s="94"/>
      <c r="D25" s="85"/>
      <c r="E25" s="85"/>
      <c r="F25" s="85"/>
      <c r="G25" s="193"/>
      <c r="H25" s="193"/>
      <c r="I25" s="73" t="s">
        <v>103</v>
      </c>
      <c r="J25" s="82">
        <v>2670800</v>
      </c>
      <c r="K25" s="82">
        <v>0</v>
      </c>
      <c r="L25" s="133">
        <f t="shared" si="3"/>
        <v>-2670800</v>
      </c>
    </row>
    <row r="26" spans="1:12" ht="18" customHeight="1" x14ac:dyDescent="0.15">
      <c r="A26" s="54"/>
      <c r="B26" s="75"/>
      <c r="C26" s="94"/>
      <c r="D26" s="85"/>
      <c r="E26" s="85"/>
      <c r="F26" s="85"/>
      <c r="G26" s="194"/>
      <c r="H26" s="194"/>
      <c r="I26" s="73" t="s">
        <v>104</v>
      </c>
      <c r="J26" s="82">
        <v>1946000</v>
      </c>
      <c r="K26" s="82">
        <v>1600000</v>
      </c>
      <c r="L26" s="133">
        <f t="shared" si="3"/>
        <v>-346000</v>
      </c>
    </row>
    <row r="27" spans="1:12" ht="18" customHeight="1" x14ac:dyDescent="0.15">
      <c r="A27" s="188"/>
      <c r="B27" s="188"/>
      <c r="C27" s="89"/>
      <c r="D27" s="90"/>
      <c r="E27" s="90"/>
      <c r="F27" s="85"/>
      <c r="G27" s="179" t="s">
        <v>105</v>
      </c>
      <c r="H27" s="176" t="s">
        <v>106</v>
      </c>
      <c r="I27" s="74" t="s">
        <v>107</v>
      </c>
      <c r="J27" s="83">
        <f>SUM(J28:J30)</f>
        <v>2859000</v>
      </c>
      <c r="K27" s="83">
        <f>SUM(K28:K30)</f>
        <v>7504000</v>
      </c>
      <c r="L27" s="58">
        <f>SUM(L28:L30)</f>
        <v>4645000</v>
      </c>
    </row>
    <row r="28" spans="1:12" ht="18" customHeight="1" x14ac:dyDescent="0.15">
      <c r="A28" s="188"/>
      <c r="B28" s="188"/>
      <c r="C28" s="89"/>
      <c r="D28" s="90"/>
      <c r="E28" s="90"/>
      <c r="F28" s="85"/>
      <c r="G28" s="180"/>
      <c r="H28" s="177"/>
      <c r="I28" s="112" t="s">
        <v>135</v>
      </c>
      <c r="J28" s="111">
        <v>2859000</v>
      </c>
      <c r="K28" s="111">
        <v>2384000</v>
      </c>
      <c r="L28" s="133">
        <f t="shared" si="3"/>
        <v>-475000</v>
      </c>
    </row>
    <row r="29" spans="1:12" ht="18" customHeight="1" x14ac:dyDescent="0.15">
      <c r="A29" s="188"/>
      <c r="B29" s="188"/>
      <c r="C29" s="89"/>
      <c r="D29" s="90"/>
      <c r="E29" s="90"/>
      <c r="F29" s="85"/>
      <c r="G29" s="180"/>
      <c r="H29" s="177"/>
      <c r="I29" s="112" t="s">
        <v>188</v>
      </c>
      <c r="J29" s="111"/>
      <c r="K29" s="111">
        <v>1700000</v>
      </c>
      <c r="L29" s="133">
        <f t="shared" si="3"/>
        <v>1700000</v>
      </c>
    </row>
    <row r="30" spans="1:12" ht="18" customHeight="1" x14ac:dyDescent="0.15">
      <c r="A30" s="188"/>
      <c r="B30" s="188"/>
      <c r="C30" s="89"/>
      <c r="D30" s="90"/>
      <c r="E30" s="90"/>
      <c r="F30" s="85"/>
      <c r="G30" s="181"/>
      <c r="H30" s="178"/>
      <c r="I30" s="112" t="s">
        <v>189</v>
      </c>
      <c r="J30" s="111"/>
      <c r="K30" s="111">
        <v>3420000</v>
      </c>
      <c r="L30" s="133">
        <f t="shared" si="3"/>
        <v>3420000</v>
      </c>
    </row>
    <row r="31" spans="1:12" ht="18" customHeight="1" x14ac:dyDescent="0.15">
      <c r="A31" s="188"/>
      <c r="B31" s="188"/>
      <c r="C31" s="89"/>
      <c r="D31" s="90"/>
      <c r="E31" s="90"/>
      <c r="F31" s="85"/>
      <c r="G31" s="153"/>
      <c r="H31" s="159"/>
      <c r="I31" s="74" t="s">
        <v>198</v>
      </c>
      <c r="J31" s="83">
        <f>J32</f>
        <v>340000</v>
      </c>
      <c r="K31" s="83">
        <f>K32</f>
        <v>0</v>
      </c>
      <c r="L31" s="58">
        <f>L32</f>
        <v>-340000</v>
      </c>
    </row>
    <row r="32" spans="1:12" ht="18" customHeight="1" x14ac:dyDescent="0.15">
      <c r="A32" s="188"/>
      <c r="B32" s="188"/>
      <c r="C32" s="89"/>
      <c r="D32" s="90"/>
      <c r="E32" s="90"/>
      <c r="F32" s="85"/>
      <c r="G32" s="110" t="s">
        <v>174</v>
      </c>
      <c r="H32" s="149" t="s">
        <v>111</v>
      </c>
      <c r="I32" s="23" t="s">
        <v>112</v>
      </c>
      <c r="J32" s="79">
        <v>340000</v>
      </c>
      <c r="K32" s="79"/>
      <c r="L32" s="133">
        <f t="shared" si="3"/>
        <v>-340000</v>
      </c>
    </row>
    <row r="33" spans="1:12" ht="18" customHeight="1" x14ac:dyDescent="0.15">
      <c r="A33" s="188"/>
      <c r="B33" s="188"/>
      <c r="C33" s="91"/>
      <c r="D33" s="92"/>
      <c r="E33" s="92"/>
      <c r="F33" s="85"/>
      <c r="G33" s="179" t="s">
        <v>27</v>
      </c>
      <c r="H33" s="195" t="s">
        <v>108</v>
      </c>
      <c r="I33" s="28" t="s">
        <v>86</v>
      </c>
      <c r="J33" s="80">
        <f>SUM(J34:J34)</f>
        <v>1137900</v>
      </c>
      <c r="K33" s="80">
        <f>SUM(K34:K34)</f>
        <v>0</v>
      </c>
      <c r="L33" s="58">
        <f t="shared" si="3"/>
        <v>-1137900</v>
      </c>
    </row>
    <row r="34" spans="1:12" ht="18" customHeight="1" x14ac:dyDescent="0.15">
      <c r="A34" s="188"/>
      <c r="B34" s="96"/>
      <c r="C34" s="97"/>
      <c r="D34" s="98"/>
      <c r="E34" s="98"/>
      <c r="F34" s="99"/>
      <c r="G34" s="181"/>
      <c r="H34" s="196"/>
      <c r="I34" s="24" t="s">
        <v>199</v>
      </c>
      <c r="J34" s="84">
        <v>1137900</v>
      </c>
      <c r="K34" s="84"/>
      <c r="L34" s="133">
        <f t="shared" si="3"/>
        <v>-1137900</v>
      </c>
    </row>
    <row r="35" spans="1:12" x14ac:dyDescent="0.15">
      <c r="A35" s="188"/>
      <c r="B35" s="95"/>
      <c r="C35" s="89"/>
      <c r="D35" s="93"/>
      <c r="E35" s="93"/>
      <c r="F35" s="85"/>
    </row>
  </sheetData>
  <mergeCells count="32">
    <mergeCell ref="A34:A35"/>
    <mergeCell ref="A5:F5"/>
    <mergeCell ref="G5:L5"/>
    <mergeCell ref="A6:A7"/>
    <mergeCell ref="B6:B7"/>
    <mergeCell ref="C6:C7"/>
    <mergeCell ref="D6:D7"/>
    <mergeCell ref="E6:E7"/>
    <mergeCell ref="G6:G7"/>
    <mergeCell ref="H6:H7"/>
    <mergeCell ref="I6:I7"/>
    <mergeCell ref="J6:J7"/>
    <mergeCell ref="K6:K7"/>
    <mergeCell ref="G8:I8"/>
    <mergeCell ref="A9:A13"/>
    <mergeCell ref="B9:B13"/>
    <mergeCell ref="H27:H30"/>
    <mergeCell ref="G27:G30"/>
    <mergeCell ref="A1:L1"/>
    <mergeCell ref="A2:L2"/>
    <mergeCell ref="A3:L3"/>
    <mergeCell ref="A8:C8"/>
    <mergeCell ref="A27:A33"/>
    <mergeCell ref="B27:B33"/>
    <mergeCell ref="H9:H13"/>
    <mergeCell ref="H14:H16"/>
    <mergeCell ref="H17:H23"/>
    <mergeCell ref="H24:H26"/>
    <mergeCell ref="G9:G23"/>
    <mergeCell ref="G24:G26"/>
    <mergeCell ref="G33:G34"/>
    <mergeCell ref="H33:H34"/>
  </mergeCells>
  <phoneticPr fontId="6" type="noConversion"/>
  <pageMargins left="0.51181102362204722" right="0.51181102362204722" top="0.74803149606299213" bottom="0.74803149606299213" header="0.31496062992125984" footer="0.31496062992125984"/>
  <pageSetup paperSize="9" scale="59" fitToHeight="0" orientation="landscape" r:id="rId1"/>
  <colBreaks count="1" manualBreakCount="1">
    <brk id="1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5"/>
  <sheetViews>
    <sheetView zoomScaleNormal="100" workbookViewId="0">
      <selection activeCell="E17" sqref="E17"/>
    </sheetView>
  </sheetViews>
  <sheetFormatPr defaultRowHeight="16.5" x14ac:dyDescent="0.15"/>
  <cols>
    <col min="1" max="1" width="8.88671875" style="19"/>
    <col min="2" max="2" width="10.33203125" style="19" customWidth="1"/>
    <col min="3" max="3" width="20" style="19" customWidth="1"/>
    <col min="4" max="4" width="14.6640625" style="19" bestFit="1" customWidth="1"/>
    <col min="5" max="5" width="16.33203125" style="19" customWidth="1"/>
    <col min="6" max="6" width="17.77734375" style="19" customWidth="1"/>
    <col min="7" max="7" width="1.33203125" style="19" customWidth="1"/>
    <col min="8" max="8" width="4.44140625" style="19" customWidth="1"/>
    <col min="9" max="9" width="6.5546875" style="19" customWidth="1"/>
    <col min="10" max="11" width="2.5546875" style="19" customWidth="1"/>
    <col min="12" max="12" width="2.33203125" style="19" customWidth="1"/>
    <col min="13" max="13" width="2.88671875" style="19" hidden="1" customWidth="1"/>
    <col min="14" max="14" width="19.88671875" style="19" customWidth="1"/>
    <col min="15" max="15" width="37.5546875" style="4" customWidth="1"/>
    <col min="16" max="17" width="12.77734375" style="19" bestFit="1" customWidth="1"/>
    <col min="18" max="16384" width="8.88671875" style="19"/>
  </cols>
  <sheetData>
    <row r="1" spans="1:20" ht="48.75" customHeight="1" x14ac:dyDescent="0.55000000000000004">
      <c r="A1" s="224" t="s">
        <v>123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224"/>
      <c r="T1" s="224"/>
    </row>
    <row r="2" spans="1:20" ht="20.25" x14ac:dyDescent="0.15">
      <c r="A2" s="225" t="s">
        <v>10</v>
      </c>
      <c r="B2" s="225"/>
      <c r="C2" s="225"/>
      <c r="D2" s="225"/>
      <c r="E2" s="225"/>
      <c r="F2" s="225"/>
      <c r="G2" s="225"/>
      <c r="H2" s="225"/>
      <c r="I2" s="225"/>
      <c r="J2" s="225"/>
      <c r="K2" s="225"/>
      <c r="L2" s="225"/>
      <c r="M2" s="225"/>
      <c r="N2" s="225"/>
      <c r="O2" s="225"/>
    </row>
    <row r="3" spans="1:20" ht="20.25" x14ac:dyDescent="0.15">
      <c r="A3" s="53"/>
      <c r="B3" s="53"/>
      <c r="C3" s="53"/>
      <c r="D3" s="53"/>
      <c r="E3" s="53"/>
      <c r="F3" s="53"/>
      <c r="G3" s="53"/>
      <c r="H3" s="53"/>
      <c r="I3" s="53"/>
      <c r="J3" s="53"/>
      <c r="K3" s="228" t="s">
        <v>37</v>
      </c>
      <c r="L3" s="228"/>
      <c r="M3" s="228"/>
      <c r="N3" s="228"/>
      <c r="O3" s="53"/>
    </row>
    <row r="4" spans="1:20" ht="21" customHeight="1" x14ac:dyDescent="0.15">
      <c r="A4" s="227" t="s">
        <v>3</v>
      </c>
      <c r="B4" s="227"/>
      <c r="C4" s="227"/>
      <c r="D4" s="227"/>
      <c r="E4" s="227"/>
      <c r="F4" s="227"/>
      <c r="G4" s="227"/>
      <c r="H4" s="227"/>
      <c r="I4" s="227"/>
      <c r="J4" s="227"/>
      <c r="K4" s="227"/>
      <c r="L4" s="227"/>
      <c r="M4" s="227"/>
      <c r="N4" s="227"/>
      <c r="O4" s="53"/>
    </row>
    <row r="5" spans="1:20" ht="21" customHeight="1" x14ac:dyDescent="0.15">
      <c r="A5" s="223" t="s">
        <v>4</v>
      </c>
      <c r="B5" s="223" t="s">
        <v>5</v>
      </c>
      <c r="C5" s="223" t="s">
        <v>6</v>
      </c>
      <c r="D5" s="226" t="s">
        <v>136</v>
      </c>
      <c r="E5" s="226" t="s">
        <v>137</v>
      </c>
      <c r="F5" s="115" t="s">
        <v>7</v>
      </c>
      <c r="G5" s="223" t="s">
        <v>11</v>
      </c>
      <c r="H5" s="223"/>
      <c r="I5" s="223"/>
      <c r="J5" s="223"/>
      <c r="K5" s="223"/>
      <c r="L5" s="223"/>
      <c r="M5" s="223"/>
      <c r="N5" s="223"/>
      <c r="O5" s="53"/>
    </row>
    <row r="6" spans="1:20" ht="20.25" x14ac:dyDescent="0.15">
      <c r="A6" s="223"/>
      <c r="B6" s="223"/>
      <c r="C6" s="223"/>
      <c r="D6" s="226"/>
      <c r="E6" s="226"/>
      <c r="F6" s="59" t="s">
        <v>8</v>
      </c>
      <c r="G6" s="223"/>
      <c r="H6" s="223"/>
      <c r="I6" s="223"/>
      <c r="J6" s="223"/>
      <c r="K6" s="223"/>
      <c r="L6" s="223"/>
      <c r="M6" s="223"/>
      <c r="N6" s="223"/>
      <c r="O6" s="53"/>
    </row>
    <row r="7" spans="1:20" ht="36" customHeight="1" x14ac:dyDescent="0.15">
      <c r="A7" s="185" t="s">
        <v>9</v>
      </c>
      <c r="B7" s="186"/>
      <c r="C7" s="187"/>
      <c r="D7" s="58">
        <f>D8</f>
        <v>171146000</v>
      </c>
      <c r="E7" s="58">
        <f t="shared" ref="E7" si="0">E8</f>
        <v>193395000</v>
      </c>
      <c r="F7" s="58">
        <f>E7-D7</f>
        <v>22249000</v>
      </c>
      <c r="G7" s="217" t="s">
        <v>197</v>
      </c>
      <c r="H7" s="218"/>
      <c r="I7" s="218"/>
      <c r="J7" s="218"/>
      <c r="K7" s="218"/>
      <c r="L7" s="218"/>
      <c r="M7" s="218"/>
      <c r="N7" s="219"/>
      <c r="O7" s="53"/>
    </row>
    <row r="8" spans="1:20" ht="36.75" customHeight="1" x14ac:dyDescent="0.15">
      <c r="A8" s="211" t="s">
        <v>25</v>
      </c>
      <c r="B8" s="212" t="s">
        <v>25</v>
      </c>
      <c r="C8" s="21" t="s">
        <v>24</v>
      </c>
      <c r="D8" s="55">
        <f>SUM(D9:D11)</f>
        <v>171146000</v>
      </c>
      <c r="E8" s="55">
        <f>SUM(E9:E11)</f>
        <v>193395000</v>
      </c>
      <c r="F8" s="58">
        <f>E8-D8</f>
        <v>22249000</v>
      </c>
      <c r="G8" s="220"/>
      <c r="H8" s="221"/>
      <c r="I8" s="221"/>
      <c r="J8" s="221"/>
      <c r="K8" s="221"/>
      <c r="L8" s="221"/>
      <c r="M8" s="221"/>
      <c r="N8" s="222"/>
      <c r="O8" s="53"/>
    </row>
    <row r="9" spans="1:20" ht="20.25" x14ac:dyDescent="0.15">
      <c r="A9" s="211"/>
      <c r="B9" s="212"/>
      <c r="C9" s="25" t="s">
        <v>142</v>
      </c>
      <c r="D9" s="56">
        <v>75614000</v>
      </c>
      <c r="E9" s="56">
        <v>84162000</v>
      </c>
      <c r="F9" s="81">
        <f>E9-D9</f>
        <v>8548000</v>
      </c>
      <c r="G9" s="213" t="s">
        <v>138</v>
      </c>
      <c r="H9" s="214"/>
      <c r="I9" s="214"/>
      <c r="J9" s="214"/>
      <c r="K9" s="214"/>
      <c r="L9" s="214"/>
      <c r="M9" s="214"/>
      <c r="N9" s="215"/>
      <c r="O9" s="53"/>
    </row>
    <row r="10" spans="1:20" ht="33.75" customHeight="1" x14ac:dyDescent="0.15">
      <c r="A10" s="211"/>
      <c r="B10" s="212"/>
      <c r="C10" s="25" t="s">
        <v>140</v>
      </c>
      <c r="D10" s="56">
        <v>43299000</v>
      </c>
      <c r="E10" s="56">
        <v>47515000</v>
      </c>
      <c r="F10" s="81">
        <f t="shared" ref="F10:F11" si="1">E10-D10</f>
        <v>4216000</v>
      </c>
      <c r="G10" s="216" t="s">
        <v>139</v>
      </c>
      <c r="H10" s="214"/>
      <c r="I10" s="214"/>
      <c r="J10" s="214"/>
      <c r="K10" s="214"/>
      <c r="L10" s="214"/>
      <c r="M10" s="214"/>
      <c r="N10" s="215"/>
      <c r="O10" s="53"/>
    </row>
    <row r="11" spans="1:20" ht="70.5" customHeight="1" x14ac:dyDescent="0.15">
      <c r="A11" s="211"/>
      <c r="B11" s="212"/>
      <c r="C11" s="26" t="s">
        <v>141</v>
      </c>
      <c r="D11" s="57">
        <v>52233000</v>
      </c>
      <c r="E11" s="57">
        <v>61718000</v>
      </c>
      <c r="F11" s="81">
        <f t="shared" si="1"/>
        <v>9485000</v>
      </c>
      <c r="G11" s="216" t="s">
        <v>187</v>
      </c>
      <c r="H11" s="214"/>
      <c r="I11" s="214"/>
      <c r="J11" s="214"/>
      <c r="K11" s="214"/>
      <c r="L11" s="214"/>
      <c r="M11" s="214"/>
      <c r="N11" s="215"/>
      <c r="O11" s="53"/>
    </row>
    <row r="12" spans="1:20" ht="20.25" x14ac:dyDescent="0.15">
      <c r="A12" s="53"/>
      <c r="B12" s="53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</row>
    <row r="13" spans="1:20" ht="20.25" x14ac:dyDescent="0.15">
      <c r="A13" s="53"/>
      <c r="B13" s="53"/>
      <c r="C13" s="53"/>
      <c r="D13" s="53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</row>
    <row r="14" spans="1:20" ht="15" customHeight="1" x14ac:dyDescent="0.15">
      <c r="A14" s="29"/>
      <c r="B14" s="29"/>
      <c r="C14" s="30"/>
      <c r="D14" s="31"/>
      <c r="E14" s="31"/>
      <c r="F14" s="31"/>
      <c r="G14" s="32"/>
      <c r="H14" s="33"/>
      <c r="I14" s="34"/>
      <c r="J14" s="34"/>
      <c r="K14" s="34"/>
      <c r="L14" s="34"/>
      <c r="M14" s="34"/>
      <c r="N14" s="35"/>
      <c r="O14" s="19"/>
    </row>
    <row r="15" spans="1:20" x14ac:dyDescent="0.15">
      <c r="O15" s="19"/>
    </row>
    <row r="16" spans="1:20" x14ac:dyDescent="0.15">
      <c r="O16" s="19"/>
    </row>
    <row r="17" spans="15:15" x14ac:dyDescent="0.15">
      <c r="O17" s="19"/>
    </row>
    <row r="18" spans="15:15" x14ac:dyDescent="0.15">
      <c r="O18" s="19"/>
    </row>
    <row r="19" spans="15:15" x14ac:dyDescent="0.15">
      <c r="O19" s="19"/>
    </row>
    <row r="20" spans="15:15" x14ac:dyDescent="0.15">
      <c r="O20" s="19"/>
    </row>
    <row r="21" spans="15:15" x14ac:dyDescent="0.15">
      <c r="O21" s="19"/>
    </row>
    <row r="22" spans="15:15" x14ac:dyDescent="0.15">
      <c r="O22" s="19"/>
    </row>
    <row r="23" spans="15:15" x14ac:dyDescent="0.15">
      <c r="O23" s="19"/>
    </row>
    <row r="24" spans="15:15" x14ac:dyDescent="0.15">
      <c r="O24" s="19"/>
    </row>
    <row r="25" spans="15:15" x14ac:dyDescent="0.15">
      <c r="O25" s="19"/>
    </row>
  </sheetData>
  <mergeCells count="17">
    <mergeCell ref="A5:A6"/>
    <mergeCell ref="A1:T1"/>
    <mergeCell ref="A2:O2"/>
    <mergeCell ref="B5:B6"/>
    <mergeCell ref="C5:C6"/>
    <mergeCell ref="D5:D6"/>
    <mergeCell ref="E5:E6"/>
    <mergeCell ref="G5:N6"/>
    <mergeCell ref="A4:N4"/>
    <mergeCell ref="K3:N3"/>
    <mergeCell ref="A8:A11"/>
    <mergeCell ref="B8:B11"/>
    <mergeCell ref="A7:C7"/>
    <mergeCell ref="G9:N9"/>
    <mergeCell ref="G10:N10"/>
    <mergeCell ref="G11:N11"/>
    <mergeCell ref="G7:N8"/>
  </mergeCells>
  <phoneticPr fontId="6" type="noConversion"/>
  <pageMargins left="0.70866141732283472" right="0.51181102362204722" top="0.74803149606299213" bottom="0.55118110236220474" header="0.31496062992125984" footer="0.31496062992125984"/>
  <pageSetup paperSize="9" scale="66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"/>
  <sheetViews>
    <sheetView tabSelected="1" workbookViewId="0">
      <selection activeCell="N23" sqref="N23"/>
    </sheetView>
  </sheetViews>
  <sheetFormatPr defaultRowHeight="13.5" x14ac:dyDescent="0.15"/>
  <cols>
    <col min="1" max="1" width="7.44140625" customWidth="1"/>
    <col min="2" max="2" width="7.33203125" customWidth="1"/>
    <col min="3" max="3" width="9.109375" customWidth="1"/>
    <col min="4" max="4" width="12" customWidth="1"/>
    <col min="5" max="5" width="13" customWidth="1"/>
    <col min="6" max="6" width="12.21875" customWidth="1"/>
    <col min="7" max="7" width="26.109375" customWidth="1"/>
    <col min="8" max="8" width="4.77734375" customWidth="1"/>
    <col min="9" max="9" width="10.109375" customWidth="1"/>
    <col min="10" max="10" width="7.88671875" customWidth="1"/>
    <col min="11" max="11" width="12" customWidth="1"/>
  </cols>
  <sheetData>
    <row r="1" spans="1:11" ht="22.5" customHeight="1" x14ac:dyDescent="0.55000000000000004">
      <c r="A1" s="242" t="s">
        <v>124</v>
      </c>
      <c r="B1" s="242"/>
      <c r="C1" s="242"/>
      <c r="D1" s="242"/>
      <c r="E1" s="242"/>
      <c r="F1" s="242"/>
      <c r="G1" s="242"/>
      <c r="H1" s="63"/>
      <c r="I1" s="63"/>
      <c r="J1" s="63"/>
      <c r="K1" s="63"/>
    </row>
    <row r="2" spans="1:11" ht="19.5" customHeight="1" x14ac:dyDescent="0.15">
      <c r="A2" s="183" t="s">
        <v>28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</row>
    <row r="3" spans="1:11" ht="17.25" customHeight="1" thickBot="1" x14ac:dyDescent="0.2">
      <c r="A3" s="184" t="s">
        <v>38</v>
      </c>
      <c r="B3" s="184"/>
      <c r="C3" s="184"/>
      <c r="D3" s="184"/>
      <c r="E3" s="184"/>
      <c r="F3" s="184"/>
      <c r="G3" s="244"/>
      <c r="H3" s="244"/>
      <c r="I3" s="244"/>
      <c r="J3" s="244"/>
      <c r="K3" s="244"/>
    </row>
    <row r="4" spans="1:11" ht="12.75" customHeight="1" x14ac:dyDescent="0.15">
      <c r="A4" s="245" t="s">
        <v>39</v>
      </c>
      <c r="B4" s="246"/>
      <c r="C4" s="247"/>
      <c r="D4" s="248" t="s">
        <v>143</v>
      </c>
      <c r="E4" s="248" t="s">
        <v>144</v>
      </c>
      <c r="F4" s="250" t="s">
        <v>40</v>
      </c>
      <c r="G4" s="243" t="s">
        <v>61</v>
      </c>
      <c r="H4" s="243"/>
      <c r="I4" s="243"/>
      <c r="J4" s="243"/>
      <c r="K4" s="243"/>
    </row>
    <row r="5" spans="1:11" ht="12.75" customHeight="1" x14ac:dyDescent="0.15">
      <c r="A5" s="60" t="s">
        <v>41</v>
      </c>
      <c r="B5" s="60" t="s">
        <v>42</v>
      </c>
      <c r="C5" s="60" t="s">
        <v>43</v>
      </c>
      <c r="D5" s="249"/>
      <c r="E5" s="249"/>
      <c r="F5" s="251"/>
      <c r="G5" s="243"/>
      <c r="H5" s="243"/>
      <c r="I5" s="243"/>
      <c r="J5" s="243"/>
      <c r="K5" s="243"/>
    </row>
    <row r="6" spans="1:11" ht="21" customHeight="1" x14ac:dyDescent="0.15">
      <c r="A6" s="240" t="s">
        <v>44</v>
      </c>
      <c r="B6" s="240" t="s">
        <v>44</v>
      </c>
      <c r="C6" s="61" t="s">
        <v>35</v>
      </c>
      <c r="D6" s="139">
        <v>75614000</v>
      </c>
      <c r="E6" s="139">
        <v>84162000</v>
      </c>
      <c r="F6" s="157">
        <f>E6-D6</f>
        <v>8548000</v>
      </c>
      <c r="G6" s="252" t="s">
        <v>194</v>
      </c>
      <c r="H6" s="252"/>
      <c r="I6" s="252"/>
      <c r="J6" s="252"/>
      <c r="K6" s="252"/>
    </row>
    <row r="7" spans="1:11" ht="21" customHeight="1" x14ac:dyDescent="0.15">
      <c r="A7" s="241"/>
      <c r="B7" s="241"/>
      <c r="C7" s="103" t="s">
        <v>36</v>
      </c>
      <c r="D7" s="120">
        <v>43299000</v>
      </c>
      <c r="E7" s="120">
        <v>47515000</v>
      </c>
      <c r="F7" s="157">
        <f t="shared" ref="F7:F8" si="0">E7-D7</f>
        <v>4216000</v>
      </c>
      <c r="G7" s="253" t="s">
        <v>195</v>
      </c>
      <c r="H7" s="253"/>
      <c r="I7" s="253"/>
      <c r="J7" s="253"/>
      <c r="K7" s="253"/>
    </row>
    <row r="8" spans="1:11" ht="26.25" customHeight="1" x14ac:dyDescent="0.15">
      <c r="A8" s="241"/>
      <c r="B8" s="241"/>
      <c r="C8" s="103" t="s">
        <v>46</v>
      </c>
      <c r="D8" s="120">
        <v>52233000</v>
      </c>
      <c r="E8" s="120">
        <v>61718000</v>
      </c>
      <c r="F8" s="157">
        <f t="shared" si="0"/>
        <v>9485000</v>
      </c>
      <c r="G8" s="253" t="s">
        <v>196</v>
      </c>
      <c r="H8" s="253"/>
      <c r="I8" s="253"/>
      <c r="J8" s="253"/>
      <c r="K8" s="253"/>
    </row>
    <row r="9" spans="1:11" ht="19.5" customHeight="1" x14ac:dyDescent="0.15">
      <c r="A9" s="106"/>
      <c r="B9" s="135"/>
      <c r="C9" s="106" t="s">
        <v>109</v>
      </c>
      <c r="D9" s="107">
        <f>SUM(D6:D8)</f>
        <v>171146000</v>
      </c>
      <c r="E9" s="107">
        <f>SUM(E6:E8)</f>
        <v>193395000</v>
      </c>
      <c r="F9" s="107">
        <f>SUM(F6:F8)</f>
        <v>22249000</v>
      </c>
      <c r="G9" s="108" t="s">
        <v>45</v>
      </c>
      <c r="H9" s="158"/>
      <c r="I9" s="158"/>
      <c r="J9" s="158"/>
      <c r="K9" s="158"/>
    </row>
    <row r="10" spans="1:11" ht="15.75" customHeight="1" x14ac:dyDescent="0.15">
      <c r="A10" s="134"/>
      <c r="B10" s="254" t="s">
        <v>145</v>
      </c>
      <c r="C10" s="261" t="s">
        <v>26</v>
      </c>
      <c r="D10" s="234">
        <v>121000690</v>
      </c>
      <c r="E10" s="234">
        <f>K11+K12+K13+K14+K15+K16+K17</f>
        <v>133683000</v>
      </c>
      <c r="F10" s="234">
        <f>E10-D10</f>
        <v>12682310</v>
      </c>
      <c r="G10" s="64" t="s">
        <v>2</v>
      </c>
      <c r="H10" s="67" t="s">
        <v>58</v>
      </c>
      <c r="I10" s="67" t="s">
        <v>152</v>
      </c>
      <c r="J10" s="67" t="s">
        <v>158</v>
      </c>
      <c r="K10" s="67" t="s">
        <v>153</v>
      </c>
    </row>
    <row r="11" spans="1:11" ht="19.5" customHeight="1" x14ac:dyDescent="0.15">
      <c r="A11" s="134"/>
      <c r="B11" s="254"/>
      <c r="C11" s="262"/>
      <c r="D11" s="235"/>
      <c r="E11" s="235"/>
      <c r="F11" s="235"/>
      <c r="G11" s="64" t="s">
        <v>57</v>
      </c>
      <c r="H11" s="100">
        <v>19</v>
      </c>
      <c r="I11" s="101">
        <v>3179000</v>
      </c>
      <c r="J11" s="100">
        <v>12</v>
      </c>
      <c r="K11" s="101">
        <f>I11*J11</f>
        <v>38148000</v>
      </c>
    </row>
    <row r="12" spans="1:11" ht="19.5" customHeight="1" x14ac:dyDescent="0.15">
      <c r="A12" s="134"/>
      <c r="B12" s="254"/>
      <c r="C12" s="262"/>
      <c r="D12" s="235"/>
      <c r="E12" s="235"/>
      <c r="F12" s="235"/>
      <c r="G12" s="140" t="s">
        <v>177</v>
      </c>
      <c r="H12" s="100">
        <v>6</v>
      </c>
      <c r="I12" s="101">
        <v>2332000</v>
      </c>
      <c r="J12" s="100">
        <v>11</v>
      </c>
      <c r="K12" s="101">
        <f t="shared" ref="K12:K55" si="1">I12*J12</f>
        <v>25652000</v>
      </c>
    </row>
    <row r="13" spans="1:11" ht="19.5" customHeight="1" x14ac:dyDescent="0.15">
      <c r="A13" s="134"/>
      <c r="B13" s="254"/>
      <c r="C13" s="262"/>
      <c r="D13" s="235"/>
      <c r="E13" s="235"/>
      <c r="F13" s="235"/>
      <c r="G13" s="141"/>
      <c r="H13" s="100">
        <v>5</v>
      </c>
      <c r="I13" s="101">
        <v>2258000</v>
      </c>
      <c r="J13" s="100">
        <v>1</v>
      </c>
      <c r="K13" s="101">
        <f t="shared" si="1"/>
        <v>2258000</v>
      </c>
    </row>
    <row r="14" spans="1:11" ht="19.5" customHeight="1" x14ac:dyDescent="0.15">
      <c r="A14" s="134"/>
      <c r="B14" s="254"/>
      <c r="C14" s="262"/>
      <c r="D14" s="235"/>
      <c r="E14" s="235"/>
      <c r="F14" s="235"/>
      <c r="G14" s="64" t="s">
        <v>59</v>
      </c>
      <c r="H14" s="100">
        <v>2</v>
      </c>
      <c r="I14" s="101">
        <v>1945000</v>
      </c>
      <c r="J14" s="100">
        <v>12</v>
      </c>
      <c r="K14" s="101">
        <f t="shared" si="1"/>
        <v>23340000</v>
      </c>
    </row>
    <row r="15" spans="1:11" ht="19.5" customHeight="1" x14ac:dyDescent="0.15">
      <c r="A15" s="134"/>
      <c r="B15" s="254"/>
      <c r="C15" s="262"/>
      <c r="D15" s="235"/>
      <c r="E15" s="235"/>
      <c r="F15" s="235"/>
      <c r="G15" s="140" t="s">
        <v>151</v>
      </c>
      <c r="H15" s="100">
        <v>2</v>
      </c>
      <c r="I15" s="101">
        <v>1945000</v>
      </c>
      <c r="J15" s="100">
        <v>8</v>
      </c>
      <c r="K15" s="101">
        <f t="shared" si="1"/>
        <v>15560000</v>
      </c>
    </row>
    <row r="16" spans="1:11" ht="19.5" customHeight="1" x14ac:dyDescent="0.15">
      <c r="A16" s="134"/>
      <c r="B16" s="254"/>
      <c r="C16" s="262"/>
      <c r="D16" s="235"/>
      <c r="E16" s="235"/>
      <c r="F16" s="235"/>
      <c r="G16" s="141"/>
      <c r="H16" s="100">
        <v>1</v>
      </c>
      <c r="I16" s="101">
        <v>1915000</v>
      </c>
      <c r="J16" s="100">
        <v>4</v>
      </c>
      <c r="K16" s="101">
        <f t="shared" si="1"/>
        <v>7660000</v>
      </c>
    </row>
    <row r="17" spans="1:11" ht="19.5" customHeight="1" x14ac:dyDescent="0.15">
      <c r="A17" s="134"/>
      <c r="B17" s="254"/>
      <c r="C17" s="263"/>
      <c r="D17" s="236"/>
      <c r="E17" s="236"/>
      <c r="F17" s="236"/>
      <c r="G17" s="64" t="s">
        <v>150</v>
      </c>
      <c r="H17" s="100">
        <v>1</v>
      </c>
      <c r="I17" s="101">
        <v>1915000</v>
      </c>
      <c r="J17" s="100">
        <v>11</v>
      </c>
      <c r="K17" s="101">
        <f t="shared" si="1"/>
        <v>21065000</v>
      </c>
    </row>
    <row r="18" spans="1:11" ht="19.5" customHeight="1" x14ac:dyDescent="0.15">
      <c r="A18" s="134"/>
      <c r="B18" s="254"/>
      <c r="C18" s="256" t="s">
        <v>47</v>
      </c>
      <c r="D18" s="234">
        <v>7018060</v>
      </c>
      <c r="E18" s="234">
        <f>K18+K19+K20+K21+K22+K23</f>
        <v>7559000</v>
      </c>
      <c r="F18" s="237">
        <f>E18-D18</f>
        <v>540940</v>
      </c>
      <c r="G18" s="64" t="s">
        <v>57</v>
      </c>
      <c r="H18" s="100"/>
      <c r="I18" s="101">
        <v>150000</v>
      </c>
      <c r="J18" s="100">
        <v>12</v>
      </c>
      <c r="K18" s="101">
        <f t="shared" si="1"/>
        <v>1800000</v>
      </c>
    </row>
    <row r="19" spans="1:11" ht="19.5" customHeight="1" x14ac:dyDescent="0.15">
      <c r="A19" s="134"/>
      <c r="B19" s="254"/>
      <c r="C19" s="257"/>
      <c r="D19" s="235"/>
      <c r="E19" s="235"/>
      <c r="F19" s="238"/>
      <c r="G19" s="140" t="s">
        <v>178</v>
      </c>
      <c r="H19" s="100"/>
      <c r="I19" s="101">
        <v>150000</v>
      </c>
      <c r="J19" s="100">
        <v>11</v>
      </c>
      <c r="K19" s="101">
        <f t="shared" si="1"/>
        <v>1650000</v>
      </c>
    </row>
    <row r="20" spans="1:11" ht="19.5" customHeight="1" x14ac:dyDescent="0.15">
      <c r="A20" s="134"/>
      <c r="B20" s="254"/>
      <c r="C20" s="257"/>
      <c r="D20" s="235"/>
      <c r="E20" s="235"/>
      <c r="F20" s="238"/>
      <c r="G20" s="141"/>
      <c r="H20" s="100"/>
      <c r="I20" s="101">
        <v>120000</v>
      </c>
      <c r="J20" s="100">
        <v>1</v>
      </c>
      <c r="K20" s="101">
        <f t="shared" si="1"/>
        <v>120000</v>
      </c>
    </row>
    <row r="21" spans="1:11" ht="19.5" customHeight="1" x14ac:dyDescent="0.15">
      <c r="A21" s="134"/>
      <c r="B21" s="254"/>
      <c r="C21" s="257"/>
      <c r="D21" s="235"/>
      <c r="E21" s="235"/>
      <c r="F21" s="238"/>
      <c r="G21" s="65" t="s">
        <v>59</v>
      </c>
      <c r="H21" s="100"/>
      <c r="I21" s="101">
        <v>120000</v>
      </c>
      <c r="J21" s="100">
        <v>12</v>
      </c>
      <c r="K21" s="101">
        <f t="shared" si="1"/>
        <v>1440000</v>
      </c>
    </row>
    <row r="22" spans="1:11" ht="19.5" customHeight="1" x14ac:dyDescent="0.15">
      <c r="A22" s="134"/>
      <c r="B22" s="254"/>
      <c r="C22" s="257"/>
      <c r="D22" s="235"/>
      <c r="E22" s="235"/>
      <c r="F22" s="238"/>
      <c r="G22" s="142" t="s">
        <v>60</v>
      </c>
      <c r="H22" s="100"/>
      <c r="I22" s="101">
        <v>120000</v>
      </c>
      <c r="J22" s="100">
        <v>12</v>
      </c>
      <c r="K22" s="101">
        <f t="shared" si="1"/>
        <v>1440000</v>
      </c>
    </row>
    <row r="23" spans="1:11" ht="19.5" customHeight="1" x14ac:dyDescent="0.15">
      <c r="A23" s="134"/>
      <c r="B23" s="254"/>
      <c r="C23" s="265"/>
      <c r="D23" s="236"/>
      <c r="E23" s="236"/>
      <c r="F23" s="239"/>
      <c r="G23" s="142" t="s">
        <v>154</v>
      </c>
      <c r="H23" s="100"/>
      <c r="I23" s="101">
        <v>120000</v>
      </c>
      <c r="J23" s="100">
        <v>9</v>
      </c>
      <c r="K23" s="101">
        <v>1109000</v>
      </c>
    </row>
    <row r="24" spans="1:11" ht="19.5" customHeight="1" x14ac:dyDescent="0.15">
      <c r="A24" s="134"/>
      <c r="B24" s="254"/>
      <c r="C24" s="256" t="s">
        <v>180</v>
      </c>
      <c r="D24" s="234">
        <v>10163210</v>
      </c>
      <c r="E24" s="234">
        <f>K24+K25+K26+K27+K28</f>
        <v>11237000</v>
      </c>
      <c r="F24" s="237">
        <f>E24-D24</f>
        <v>1073790</v>
      </c>
      <c r="G24" s="66" t="s">
        <v>57</v>
      </c>
      <c r="H24" s="100"/>
      <c r="I24" s="101">
        <v>264910</v>
      </c>
      <c r="J24" s="100">
        <v>12</v>
      </c>
      <c r="K24" s="101">
        <v>3179000</v>
      </c>
    </row>
    <row r="25" spans="1:11" ht="19.5" customHeight="1" x14ac:dyDescent="0.15">
      <c r="A25" s="134"/>
      <c r="B25" s="254"/>
      <c r="C25" s="257"/>
      <c r="D25" s="235"/>
      <c r="E25" s="235"/>
      <c r="F25" s="238"/>
      <c r="G25" s="64" t="s">
        <v>178</v>
      </c>
      <c r="H25" s="100"/>
      <c r="I25" s="101">
        <v>193810</v>
      </c>
      <c r="J25" s="100">
        <v>12</v>
      </c>
      <c r="K25" s="101">
        <v>2325800</v>
      </c>
    </row>
    <row r="26" spans="1:11" ht="19.5" customHeight="1" x14ac:dyDescent="0.15">
      <c r="A26" s="134"/>
      <c r="B26" s="254"/>
      <c r="C26" s="257"/>
      <c r="D26" s="235"/>
      <c r="E26" s="235"/>
      <c r="F26" s="238"/>
      <c r="G26" s="64" t="s">
        <v>155</v>
      </c>
      <c r="H26" s="100"/>
      <c r="I26" s="101">
        <v>162080</v>
      </c>
      <c r="J26" s="100">
        <v>12</v>
      </c>
      <c r="K26" s="101">
        <v>1945000</v>
      </c>
    </row>
    <row r="27" spans="1:11" ht="19.5" customHeight="1" x14ac:dyDescent="0.15">
      <c r="A27" s="134"/>
      <c r="B27" s="254"/>
      <c r="C27" s="257"/>
      <c r="D27" s="235"/>
      <c r="E27" s="235"/>
      <c r="F27" s="238"/>
      <c r="G27" s="64" t="s">
        <v>156</v>
      </c>
      <c r="H27" s="100"/>
      <c r="I27" s="101">
        <v>161250</v>
      </c>
      <c r="J27" s="100">
        <v>12</v>
      </c>
      <c r="K27" s="101">
        <v>1935000</v>
      </c>
    </row>
    <row r="28" spans="1:11" ht="19.5" customHeight="1" x14ac:dyDescent="0.15">
      <c r="A28" s="134"/>
      <c r="B28" s="254"/>
      <c r="C28" s="257"/>
      <c r="D28" s="235"/>
      <c r="E28" s="235"/>
      <c r="F28" s="238"/>
      <c r="G28" s="64" t="s">
        <v>157</v>
      </c>
      <c r="H28" s="100"/>
      <c r="I28" s="101">
        <v>154350</v>
      </c>
      <c r="J28" s="100">
        <v>12</v>
      </c>
      <c r="K28" s="101">
        <f t="shared" si="1"/>
        <v>1852200</v>
      </c>
    </row>
    <row r="29" spans="1:11" ht="19.5" customHeight="1" x14ac:dyDescent="0.15">
      <c r="A29" s="134"/>
      <c r="B29" s="254"/>
      <c r="C29" s="261" t="s">
        <v>183</v>
      </c>
      <c r="D29" s="234">
        <v>10815240</v>
      </c>
      <c r="E29" s="234">
        <f>K29</f>
        <v>14384000</v>
      </c>
      <c r="F29" s="234">
        <f>E29-D29</f>
        <v>3568760</v>
      </c>
      <c r="G29" s="271" t="s">
        <v>162</v>
      </c>
      <c r="H29" s="274"/>
      <c r="I29" s="267">
        <v>3596000</v>
      </c>
      <c r="J29" s="277">
        <v>4</v>
      </c>
      <c r="K29" s="267">
        <f t="shared" si="1"/>
        <v>14384000</v>
      </c>
    </row>
    <row r="30" spans="1:11" ht="7.5" customHeight="1" x14ac:dyDescent="0.15">
      <c r="A30" s="134"/>
      <c r="B30" s="254"/>
      <c r="C30" s="262"/>
      <c r="D30" s="235"/>
      <c r="E30" s="235"/>
      <c r="F30" s="235"/>
      <c r="G30" s="272"/>
      <c r="H30" s="275"/>
      <c r="I30" s="268"/>
      <c r="J30" s="278"/>
      <c r="K30" s="268"/>
    </row>
    <row r="31" spans="1:11" ht="19.5" hidden="1" customHeight="1" x14ac:dyDescent="0.15">
      <c r="A31" s="134"/>
      <c r="B31" s="254"/>
      <c r="C31" s="262"/>
      <c r="D31" s="235"/>
      <c r="E31" s="235"/>
      <c r="F31" s="235"/>
      <c r="G31" s="272"/>
      <c r="H31" s="275"/>
      <c r="I31" s="268"/>
      <c r="J31" s="278"/>
      <c r="K31" s="268"/>
    </row>
    <row r="32" spans="1:11" ht="6" customHeight="1" x14ac:dyDescent="0.15">
      <c r="A32" s="134"/>
      <c r="B32" s="254"/>
      <c r="C32" s="262"/>
      <c r="D32" s="236"/>
      <c r="E32" s="236"/>
      <c r="F32" s="236"/>
      <c r="G32" s="273"/>
      <c r="H32" s="276"/>
      <c r="I32" s="269"/>
      <c r="J32" s="279"/>
      <c r="K32" s="269"/>
    </row>
    <row r="33" spans="1:11" ht="21" customHeight="1" x14ac:dyDescent="0.15">
      <c r="A33" s="105"/>
      <c r="B33" s="143" t="s">
        <v>48</v>
      </c>
      <c r="C33" s="137" t="s">
        <v>49</v>
      </c>
      <c r="D33" s="144">
        <v>30000</v>
      </c>
      <c r="E33" s="120">
        <v>200000</v>
      </c>
      <c r="F33" s="126">
        <f>E33-D33</f>
        <v>170000</v>
      </c>
      <c r="G33" s="104" t="s">
        <v>172</v>
      </c>
      <c r="H33" s="100"/>
      <c r="I33" s="101">
        <v>50000</v>
      </c>
      <c r="J33" s="100">
        <v>4</v>
      </c>
      <c r="K33" s="101">
        <f t="shared" si="1"/>
        <v>200000</v>
      </c>
    </row>
    <row r="34" spans="1:11" ht="18.75" customHeight="1" x14ac:dyDescent="0.15">
      <c r="A34" s="105" t="s">
        <v>50</v>
      </c>
      <c r="B34" s="103"/>
      <c r="C34" s="148" t="s">
        <v>51</v>
      </c>
      <c r="D34" s="120">
        <v>222000</v>
      </c>
      <c r="E34" s="120">
        <v>300000</v>
      </c>
      <c r="F34" s="126">
        <f>E34-D34</f>
        <v>78000</v>
      </c>
      <c r="G34" s="104" t="s">
        <v>52</v>
      </c>
      <c r="H34" s="100"/>
      <c r="I34" s="101">
        <v>75000</v>
      </c>
      <c r="J34" s="100">
        <v>4</v>
      </c>
      <c r="K34" s="101">
        <f t="shared" si="1"/>
        <v>300000</v>
      </c>
    </row>
    <row r="35" spans="1:11" ht="18" customHeight="1" x14ac:dyDescent="0.15">
      <c r="A35" s="105"/>
      <c r="B35" s="105"/>
      <c r="C35" s="148" t="s">
        <v>33</v>
      </c>
      <c r="D35" s="120">
        <v>210000</v>
      </c>
      <c r="E35" s="120">
        <v>300000</v>
      </c>
      <c r="F35" s="126">
        <f>E35-D35</f>
        <v>90000</v>
      </c>
      <c r="G35" s="104" t="s">
        <v>166</v>
      </c>
      <c r="H35" s="100"/>
      <c r="I35" s="101">
        <v>75000</v>
      </c>
      <c r="J35" s="100">
        <v>4</v>
      </c>
      <c r="K35" s="101">
        <f t="shared" si="1"/>
        <v>300000</v>
      </c>
    </row>
    <row r="36" spans="1:11" ht="38.25" customHeight="1" x14ac:dyDescent="0.15">
      <c r="A36" s="105"/>
      <c r="B36" s="105"/>
      <c r="C36" s="117" t="s">
        <v>182</v>
      </c>
      <c r="D36" s="119">
        <v>3367720</v>
      </c>
      <c r="E36" s="119">
        <v>4488000</v>
      </c>
      <c r="F36" s="119">
        <f>E36-D36</f>
        <v>1120280</v>
      </c>
      <c r="G36" s="104" t="s">
        <v>205</v>
      </c>
      <c r="H36" s="100"/>
      <c r="I36" s="101">
        <v>1122000</v>
      </c>
      <c r="J36" s="100">
        <v>4</v>
      </c>
      <c r="K36" s="101">
        <f t="shared" si="1"/>
        <v>4488000</v>
      </c>
    </row>
    <row r="37" spans="1:11" ht="21" customHeight="1" x14ac:dyDescent="0.15">
      <c r="A37" s="105"/>
      <c r="B37" s="105"/>
      <c r="C37" s="258" t="s">
        <v>1</v>
      </c>
      <c r="D37" s="229">
        <v>2790140</v>
      </c>
      <c r="E37" s="229">
        <v>3700000</v>
      </c>
      <c r="F37" s="229">
        <f>E37-D37</f>
        <v>909860</v>
      </c>
      <c r="G37" s="104" t="s">
        <v>160</v>
      </c>
      <c r="H37" s="100"/>
      <c r="I37" s="101">
        <v>110000</v>
      </c>
      <c r="J37" s="100">
        <v>12</v>
      </c>
      <c r="K37" s="101">
        <f t="shared" si="1"/>
        <v>1320000</v>
      </c>
    </row>
    <row r="38" spans="1:11" ht="20.25" customHeight="1" x14ac:dyDescent="0.15">
      <c r="A38" s="105"/>
      <c r="B38" s="105" t="s">
        <v>204</v>
      </c>
      <c r="C38" s="259"/>
      <c r="D38" s="230"/>
      <c r="E38" s="230"/>
      <c r="F38" s="230"/>
      <c r="G38" s="104" t="s">
        <v>62</v>
      </c>
      <c r="H38" s="100"/>
      <c r="I38" s="101">
        <v>30000</v>
      </c>
      <c r="J38" s="100">
        <v>12</v>
      </c>
      <c r="K38" s="101">
        <f t="shared" si="1"/>
        <v>360000</v>
      </c>
    </row>
    <row r="39" spans="1:11" ht="21" customHeight="1" x14ac:dyDescent="0.15">
      <c r="A39" s="105"/>
      <c r="B39" s="105"/>
      <c r="C39" s="259"/>
      <c r="D39" s="230"/>
      <c r="E39" s="230"/>
      <c r="F39" s="230"/>
      <c r="G39" s="104" t="s">
        <v>63</v>
      </c>
      <c r="H39" s="100"/>
      <c r="I39" s="101">
        <v>110000</v>
      </c>
      <c r="J39" s="100">
        <v>12</v>
      </c>
      <c r="K39" s="101">
        <f t="shared" si="1"/>
        <v>1320000</v>
      </c>
    </row>
    <row r="40" spans="1:11" ht="21" customHeight="1" x14ac:dyDescent="0.15">
      <c r="A40" s="105"/>
      <c r="B40" s="105"/>
      <c r="C40" s="260"/>
      <c r="D40" s="270"/>
      <c r="E40" s="270"/>
      <c r="F40" s="270"/>
      <c r="G40" s="104" t="s">
        <v>161</v>
      </c>
      <c r="H40" s="100"/>
      <c r="I40" s="101">
        <v>175000</v>
      </c>
      <c r="J40" s="100">
        <v>4</v>
      </c>
      <c r="K40" s="101">
        <f t="shared" si="1"/>
        <v>700000</v>
      </c>
    </row>
    <row r="41" spans="1:11" ht="21" customHeight="1" x14ac:dyDescent="0.15">
      <c r="A41" s="105"/>
      <c r="B41" s="105"/>
      <c r="C41" s="118" t="s">
        <v>146</v>
      </c>
      <c r="D41" s="120">
        <v>959840</v>
      </c>
      <c r="E41" s="120">
        <v>500000</v>
      </c>
      <c r="F41" s="120">
        <f t="shared" ref="F41:F48" si="2">E41-D41</f>
        <v>-459840</v>
      </c>
      <c r="G41" s="104" t="s">
        <v>159</v>
      </c>
      <c r="H41" s="100"/>
      <c r="I41" s="101">
        <v>125000</v>
      </c>
      <c r="J41" s="100">
        <v>4</v>
      </c>
      <c r="K41" s="101">
        <f t="shared" si="1"/>
        <v>500000</v>
      </c>
    </row>
    <row r="42" spans="1:11" ht="30" customHeight="1" x14ac:dyDescent="0.15">
      <c r="A42" s="105"/>
      <c r="B42" s="105"/>
      <c r="C42" s="148" t="s">
        <v>53</v>
      </c>
      <c r="D42" s="120">
        <v>815400</v>
      </c>
      <c r="E42" s="120">
        <v>1800000</v>
      </c>
      <c r="F42" s="126">
        <f t="shared" si="2"/>
        <v>984600</v>
      </c>
      <c r="G42" s="104" t="s">
        <v>173</v>
      </c>
      <c r="H42" s="100"/>
      <c r="I42" s="101">
        <v>450000</v>
      </c>
      <c r="J42" s="100">
        <v>4</v>
      </c>
      <c r="K42" s="101">
        <f t="shared" si="1"/>
        <v>1800000</v>
      </c>
    </row>
    <row r="43" spans="1:11" ht="18" customHeight="1" x14ac:dyDescent="0.15">
      <c r="A43" s="105"/>
      <c r="B43" s="105"/>
      <c r="C43" s="258" t="s">
        <v>34</v>
      </c>
      <c r="D43" s="229">
        <v>4800000</v>
      </c>
      <c r="E43" s="229">
        <v>6140000</v>
      </c>
      <c r="F43" s="229">
        <f>E43-D43</f>
        <v>1340000</v>
      </c>
      <c r="G43" s="104" t="s">
        <v>209</v>
      </c>
      <c r="H43" s="100"/>
      <c r="I43" s="101">
        <v>400000</v>
      </c>
      <c r="J43" s="100">
        <v>12</v>
      </c>
      <c r="K43" s="101">
        <f t="shared" si="1"/>
        <v>4800000</v>
      </c>
    </row>
    <row r="44" spans="1:11" ht="18.75" customHeight="1" x14ac:dyDescent="0.15">
      <c r="A44" s="105"/>
      <c r="B44" s="105"/>
      <c r="C44" s="259"/>
      <c r="D44" s="230"/>
      <c r="E44" s="230"/>
      <c r="F44" s="230"/>
      <c r="G44" s="104" t="s">
        <v>207</v>
      </c>
      <c r="H44" s="100"/>
      <c r="I44" s="101">
        <v>170000</v>
      </c>
      <c r="J44" s="100">
        <v>2</v>
      </c>
      <c r="K44" s="101">
        <f t="shared" si="1"/>
        <v>340000</v>
      </c>
    </row>
    <row r="45" spans="1:11" ht="18.75" customHeight="1" x14ac:dyDescent="0.15">
      <c r="A45" s="103"/>
      <c r="B45" s="103"/>
      <c r="C45" s="266"/>
      <c r="D45" s="231"/>
      <c r="E45" s="231"/>
      <c r="F45" s="231"/>
      <c r="G45" s="104" t="s">
        <v>206</v>
      </c>
      <c r="H45" s="100"/>
      <c r="I45" s="101">
        <v>500000</v>
      </c>
      <c r="J45" s="100">
        <v>2</v>
      </c>
      <c r="K45" s="101">
        <f t="shared" si="1"/>
        <v>1000000</v>
      </c>
    </row>
    <row r="46" spans="1:11" ht="19.5" customHeight="1" x14ac:dyDescent="0.15">
      <c r="A46" s="258" t="s">
        <v>54</v>
      </c>
      <c r="B46" s="264" t="s">
        <v>55</v>
      </c>
      <c r="C46" s="147" t="s">
        <v>56</v>
      </c>
      <c r="D46" s="138">
        <v>2670800</v>
      </c>
      <c r="E46" s="138">
        <v>0</v>
      </c>
      <c r="F46" s="138">
        <f t="shared" si="2"/>
        <v>-2670800</v>
      </c>
      <c r="G46" s="136" t="s">
        <v>64</v>
      </c>
      <c r="H46" s="100"/>
      <c r="I46" s="101"/>
      <c r="J46" s="100">
        <v>0</v>
      </c>
      <c r="K46" s="101">
        <f t="shared" si="1"/>
        <v>0</v>
      </c>
    </row>
    <row r="47" spans="1:11" ht="21" customHeight="1" x14ac:dyDescent="0.15">
      <c r="A47" s="259"/>
      <c r="B47" s="259"/>
      <c r="C47" s="148" t="s">
        <v>181</v>
      </c>
      <c r="D47" s="120">
        <v>1946000</v>
      </c>
      <c r="E47" s="120">
        <v>1600000</v>
      </c>
      <c r="F47" s="126">
        <f t="shared" si="2"/>
        <v>-346000</v>
      </c>
      <c r="G47" s="104" t="s">
        <v>179</v>
      </c>
      <c r="H47" s="100"/>
      <c r="I47" s="101">
        <v>400000</v>
      </c>
      <c r="J47" s="100">
        <v>4</v>
      </c>
      <c r="K47" s="101">
        <f t="shared" si="1"/>
        <v>1600000</v>
      </c>
    </row>
    <row r="48" spans="1:11" ht="21.75" customHeight="1" x14ac:dyDescent="0.15">
      <c r="A48" s="255" t="s">
        <v>202</v>
      </c>
      <c r="B48" s="255" t="s">
        <v>203</v>
      </c>
      <c r="C48" s="233" t="s">
        <v>147</v>
      </c>
      <c r="D48" s="232">
        <v>2859000</v>
      </c>
      <c r="E48" s="232">
        <v>2384000</v>
      </c>
      <c r="F48" s="232">
        <f t="shared" si="2"/>
        <v>-475000</v>
      </c>
      <c r="G48" s="145" t="s">
        <v>163</v>
      </c>
      <c r="H48" s="100"/>
      <c r="I48" s="101">
        <v>202500</v>
      </c>
      <c r="J48" s="100">
        <v>4</v>
      </c>
      <c r="K48" s="101">
        <f t="shared" si="1"/>
        <v>810000</v>
      </c>
    </row>
    <row r="49" spans="1:11" ht="24" customHeight="1" x14ac:dyDescent="0.15">
      <c r="A49" s="255"/>
      <c r="B49" s="255"/>
      <c r="C49" s="233"/>
      <c r="D49" s="232"/>
      <c r="E49" s="232"/>
      <c r="F49" s="232"/>
      <c r="G49" s="145" t="s">
        <v>164</v>
      </c>
      <c r="H49" s="100"/>
      <c r="I49" s="101">
        <v>378750</v>
      </c>
      <c r="J49" s="102">
        <v>4</v>
      </c>
      <c r="K49" s="101">
        <f t="shared" si="1"/>
        <v>1515000</v>
      </c>
    </row>
    <row r="50" spans="1:11" ht="21.75" customHeight="1" x14ac:dyDescent="0.15">
      <c r="A50" s="255"/>
      <c r="B50" s="255"/>
      <c r="C50" s="233"/>
      <c r="D50" s="232"/>
      <c r="E50" s="232"/>
      <c r="F50" s="232"/>
      <c r="G50" s="145" t="s">
        <v>165</v>
      </c>
      <c r="H50" s="100"/>
      <c r="I50" s="101">
        <v>14750</v>
      </c>
      <c r="J50" s="102">
        <v>4</v>
      </c>
      <c r="K50" s="101">
        <f t="shared" si="1"/>
        <v>59000</v>
      </c>
    </row>
    <row r="51" spans="1:11" ht="21.75" customHeight="1" x14ac:dyDescent="0.15">
      <c r="A51" s="255"/>
      <c r="B51" s="255"/>
      <c r="C51" s="155" t="s">
        <v>208</v>
      </c>
      <c r="D51" s="152"/>
      <c r="E51" s="152">
        <v>1700000</v>
      </c>
      <c r="F51" s="152">
        <f t="shared" ref="F51:F54" si="3">E51-D51</f>
        <v>1700000</v>
      </c>
      <c r="G51" s="145" t="s">
        <v>191</v>
      </c>
      <c r="H51" s="100"/>
      <c r="I51" s="101">
        <v>425000</v>
      </c>
      <c r="J51" s="102">
        <v>4</v>
      </c>
      <c r="K51" s="101">
        <f t="shared" si="1"/>
        <v>1700000</v>
      </c>
    </row>
    <row r="52" spans="1:11" ht="21.75" customHeight="1" x14ac:dyDescent="0.15">
      <c r="A52" s="255"/>
      <c r="B52" s="255"/>
      <c r="C52" s="233" t="s">
        <v>190</v>
      </c>
      <c r="D52" s="232"/>
      <c r="E52" s="232">
        <v>3420000</v>
      </c>
      <c r="F52" s="232">
        <f t="shared" si="3"/>
        <v>3420000</v>
      </c>
      <c r="G52" s="145" t="s">
        <v>192</v>
      </c>
      <c r="H52" s="100"/>
      <c r="I52" s="101">
        <v>600000</v>
      </c>
      <c r="J52" s="102">
        <v>1</v>
      </c>
      <c r="K52" s="101">
        <f t="shared" si="1"/>
        <v>600000</v>
      </c>
    </row>
    <row r="53" spans="1:11" ht="21.75" customHeight="1" x14ac:dyDescent="0.15">
      <c r="A53" s="255"/>
      <c r="B53" s="255"/>
      <c r="C53" s="233"/>
      <c r="D53" s="232"/>
      <c r="E53" s="232"/>
      <c r="F53" s="232"/>
      <c r="G53" s="145" t="s">
        <v>193</v>
      </c>
      <c r="H53" s="100"/>
      <c r="I53" s="101">
        <v>705000</v>
      </c>
      <c r="J53" s="102">
        <v>4</v>
      </c>
      <c r="K53" s="101">
        <f t="shared" si="1"/>
        <v>2820000</v>
      </c>
    </row>
    <row r="54" spans="1:11" ht="20.25" customHeight="1" x14ac:dyDescent="0.15">
      <c r="A54" s="255"/>
      <c r="B54" s="151" t="s">
        <v>148</v>
      </c>
      <c r="C54" s="156" t="s">
        <v>149</v>
      </c>
      <c r="D54" s="120">
        <v>340000</v>
      </c>
      <c r="E54" s="120"/>
      <c r="F54" s="154">
        <f t="shared" si="3"/>
        <v>-340000</v>
      </c>
      <c r="G54" s="104"/>
      <c r="H54" s="100"/>
      <c r="I54" s="101"/>
      <c r="J54" s="100"/>
      <c r="K54" s="101">
        <f t="shared" si="1"/>
        <v>0</v>
      </c>
    </row>
    <row r="55" spans="1:11" ht="21" customHeight="1" x14ac:dyDescent="0.15">
      <c r="A55" s="150" t="s">
        <v>175</v>
      </c>
      <c r="B55" s="150" t="s">
        <v>176</v>
      </c>
      <c r="C55" s="150" t="s">
        <v>200</v>
      </c>
      <c r="D55" s="116">
        <v>1137900</v>
      </c>
      <c r="E55" s="62"/>
      <c r="F55" s="125">
        <f>E55-D55</f>
        <v>-1137900</v>
      </c>
      <c r="G55" s="64" t="s">
        <v>45</v>
      </c>
      <c r="H55" s="100"/>
      <c r="I55" s="101"/>
      <c r="J55" s="100"/>
      <c r="K55" s="101">
        <f t="shared" si="1"/>
        <v>0</v>
      </c>
    </row>
    <row r="56" spans="1:11" ht="18.75" customHeight="1" x14ac:dyDescent="0.15">
      <c r="A56" s="106"/>
      <c r="B56" s="106"/>
      <c r="C56" s="106" t="s">
        <v>110</v>
      </c>
      <c r="D56" s="107">
        <f>SUM(D10:D55)</f>
        <v>171146000</v>
      </c>
      <c r="E56" s="107">
        <f>SUM(E10:E55)</f>
        <v>193395000</v>
      </c>
      <c r="F56" s="107">
        <f>SUM(F10:F55)</f>
        <v>22249000</v>
      </c>
      <c r="G56" s="108" t="s">
        <v>45</v>
      </c>
      <c r="H56" s="109"/>
      <c r="I56" s="109"/>
      <c r="J56" s="109"/>
      <c r="K56" s="146">
        <f>SUM(K11:K55)</f>
        <v>193395000</v>
      </c>
    </row>
  </sheetData>
  <mergeCells count="55">
    <mergeCell ref="K29:K32"/>
    <mergeCell ref="D37:D40"/>
    <mergeCell ref="E37:E40"/>
    <mergeCell ref="F37:F40"/>
    <mergeCell ref="G29:G32"/>
    <mergeCell ref="H29:H32"/>
    <mergeCell ref="D29:D32"/>
    <mergeCell ref="E29:E32"/>
    <mergeCell ref="F29:F32"/>
    <mergeCell ref="I29:I32"/>
    <mergeCell ref="J29:J32"/>
    <mergeCell ref="B10:B32"/>
    <mergeCell ref="C48:C50"/>
    <mergeCell ref="A48:A54"/>
    <mergeCell ref="C24:C28"/>
    <mergeCell ref="C37:C40"/>
    <mergeCell ref="C29:C32"/>
    <mergeCell ref="C10:C17"/>
    <mergeCell ref="A46:A47"/>
    <mergeCell ref="B46:B47"/>
    <mergeCell ref="C18:C23"/>
    <mergeCell ref="B48:B53"/>
    <mergeCell ref="C43:C45"/>
    <mergeCell ref="B6:B8"/>
    <mergeCell ref="A6:A8"/>
    <mergeCell ref="A1:G1"/>
    <mergeCell ref="G4:K5"/>
    <mergeCell ref="A3:K3"/>
    <mergeCell ref="A4:C4"/>
    <mergeCell ref="A2:K2"/>
    <mergeCell ref="D4:D5"/>
    <mergeCell ref="E4:E5"/>
    <mergeCell ref="F4:F5"/>
    <mergeCell ref="G6:K6"/>
    <mergeCell ref="G7:K7"/>
    <mergeCell ref="G8:K8"/>
    <mergeCell ref="C52:C53"/>
    <mergeCell ref="D10:D17"/>
    <mergeCell ref="E10:E17"/>
    <mergeCell ref="F10:F17"/>
    <mergeCell ref="F24:F28"/>
    <mergeCell ref="E24:E28"/>
    <mergeCell ref="D24:D28"/>
    <mergeCell ref="D18:D23"/>
    <mergeCell ref="E18:E23"/>
    <mergeCell ref="F18:F23"/>
    <mergeCell ref="D48:D50"/>
    <mergeCell ref="E48:E50"/>
    <mergeCell ref="F48:F50"/>
    <mergeCell ref="D43:D45"/>
    <mergeCell ref="E43:E45"/>
    <mergeCell ref="F43:F45"/>
    <mergeCell ref="F52:F53"/>
    <mergeCell ref="E52:E53"/>
    <mergeCell ref="D52:D53"/>
  </mergeCells>
  <phoneticPr fontId="6" type="noConversion"/>
  <pageMargins left="0.11811023622047245" right="0.11811023622047245" top="0.15748031496062992" bottom="0.19685039370078741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workbookViewId="0">
      <selection activeCell="F20" sqref="F20"/>
    </sheetView>
  </sheetViews>
  <sheetFormatPr defaultRowHeight="13.5" x14ac:dyDescent="0.15"/>
  <cols>
    <col min="1" max="1" width="6" customWidth="1"/>
    <col min="2" max="2" width="11" customWidth="1"/>
    <col min="3" max="3" width="13.44140625" customWidth="1"/>
    <col min="4" max="4" width="14.5546875" customWidth="1"/>
    <col min="5" max="5" width="15.21875" customWidth="1"/>
    <col min="6" max="6" width="12.88671875" customWidth="1"/>
    <col min="7" max="7" width="14.21875" customWidth="1"/>
    <col min="8" max="8" width="30.6640625" customWidth="1"/>
  </cols>
  <sheetData>
    <row r="1" spans="1:8" ht="30" customHeight="1" x14ac:dyDescent="0.15">
      <c r="A1" s="288" t="s">
        <v>125</v>
      </c>
      <c r="B1" s="288"/>
      <c r="C1" s="288"/>
      <c r="D1" s="288"/>
      <c r="E1" s="288"/>
      <c r="F1" s="288"/>
      <c r="G1" s="288"/>
      <c r="H1" s="288"/>
    </row>
    <row r="2" spans="1:8" ht="16.5" x14ac:dyDescent="0.15">
      <c r="A2" s="36"/>
      <c r="B2" s="37"/>
      <c r="C2" s="38"/>
      <c r="D2" s="38"/>
      <c r="E2" s="38"/>
      <c r="F2" s="38"/>
      <c r="G2" s="38"/>
      <c r="H2" s="38"/>
    </row>
    <row r="3" spans="1:8" ht="23.25" customHeight="1" thickBot="1" x14ac:dyDescent="0.2">
      <c r="A3" s="289" t="s">
        <v>186</v>
      </c>
      <c r="B3" s="289"/>
      <c r="C3" s="289"/>
      <c r="D3" s="289"/>
      <c r="E3" s="36"/>
      <c r="F3" s="36"/>
      <c r="G3" s="39"/>
      <c r="H3" s="39" t="s">
        <v>67</v>
      </c>
    </row>
    <row r="4" spans="1:8" ht="16.5" customHeight="1" x14ac:dyDescent="0.15">
      <c r="A4" s="290"/>
      <c r="B4" s="292" t="s">
        <v>30</v>
      </c>
      <c r="C4" s="280" t="s">
        <v>0</v>
      </c>
      <c r="D4" s="280" t="s">
        <v>29</v>
      </c>
      <c r="E4" s="280" t="s">
        <v>184</v>
      </c>
      <c r="F4" s="280" t="s">
        <v>185</v>
      </c>
      <c r="G4" s="282" t="s">
        <v>31</v>
      </c>
      <c r="H4" s="284" t="s">
        <v>32</v>
      </c>
    </row>
    <row r="5" spans="1:8" ht="14.25" customHeight="1" thickBot="1" x14ac:dyDescent="0.2">
      <c r="A5" s="291"/>
      <c r="B5" s="293"/>
      <c r="C5" s="281"/>
      <c r="D5" s="281"/>
      <c r="E5" s="281"/>
      <c r="F5" s="281"/>
      <c r="G5" s="283"/>
      <c r="H5" s="285"/>
    </row>
    <row r="6" spans="1:8" ht="41.25" customHeight="1" x14ac:dyDescent="0.15">
      <c r="A6" s="40">
        <v>1</v>
      </c>
      <c r="B6" s="41" t="s">
        <v>65</v>
      </c>
      <c r="C6" s="42">
        <v>38148000</v>
      </c>
      <c r="D6" s="42">
        <v>3179000</v>
      </c>
      <c r="E6" s="43">
        <v>4560000</v>
      </c>
      <c r="F6" s="43">
        <v>1800000</v>
      </c>
      <c r="G6" s="123">
        <f>SUM(C6:F6)</f>
        <v>47687000</v>
      </c>
      <c r="H6" s="122" t="s">
        <v>171</v>
      </c>
    </row>
    <row r="7" spans="1:8" ht="41.25" customHeight="1" x14ac:dyDescent="0.15">
      <c r="A7" s="44">
        <v>2</v>
      </c>
      <c r="B7" s="45" t="s">
        <v>128</v>
      </c>
      <c r="C7" s="46">
        <v>27910000</v>
      </c>
      <c r="D7" s="42">
        <v>2325800</v>
      </c>
      <c r="E7" s="47">
        <v>2870000</v>
      </c>
      <c r="F7" s="47">
        <v>1770000</v>
      </c>
      <c r="G7" s="123">
        <f t="shared" ref="G7:G11" si="0">SUM(C7:F7)</f>
        <v>34875800</v>
      </c>
      <c r="H7" s="50" t="s">
        <v>170</v>
      </c>
    </row>
    <row r="8" spans="1:8" ht="41.25" customHeight="1" x14ac:dyDescent="0.15">
      <c r="A8" s="40">
        <v>3</v>
      </c>
      <c r="B8" s="45" t="s">
        <v>66</v>
      </c>
      <c r="C8" s="46">
        <v>23340000</v>
      </c>
      <c r="D8" s="42">
        <v>1945000</v>
      </c>
      <c r="E8" s="49">
        <v>2334000</v>
      </c>
      <c r="F8" s="49">
        <v>1440000</v>
      </c>
      <c r="G8" s="123">
        <f t="shared" si="0"/>
        <v>29059000</v>
      </c>
      <c r="H8" s="48" t="s">
        <v>169</v>
      </c>
    </row>
    <row r="9" spans="1:8" ht="41.25" customHeight="1" x14ac:dyDescent="0.15">
      <c r="A9" s="40">
        <v>4</v>
      </c>
      <c r="B9" s="45" t="s">
        <v>126</v>
      </c>
      <c r="C9" s="46">
        <v>23220000</v>
      </c>
      <c r="D9" s="42">
        <v>1935000</v>
      </c>
      <c r="E9" s="49">
        <v>2322000</v>
      </c>
      <c r="F9" s="49">
        <v>1440000</v>
      </c>
      <c r="G9" s="123">
        <f t="shared" si="0"/>
        <v>28917000</v>
      </c>
      <c r="H9" s="50" t="s">
        <v>168</v>
      </c>
    </row>
    <row r="10" spans="1:8" ht="41.25" customHeight="1" x14ac:dyDescent="0.15">
      <c r="A10" s="44">
        <v>5</v>
      </c>
      <c r="B10" s="45" t="s">
        <v>127</v>
      </c>
      <c r="C10" s="46">
        <v>21065000</v>
      </c>
      <c r="D10" s="42">
        <v>0</v>
      </c>
      <c r="E10" s="43">
        <v>2298000</v>
      </c>
      <c r="F10" s="43">
        <v>1109000</v>
      </c>
      <c r="G10" s="123">
        <f t="shared" si="0"/>
        <v>24472000</v>
      </c>
      <c r="H10" s="50" t="s">
        <v>130</v>
      </c>
    </row>
    <row r="11" spans="1:8" ht="41.25" customHeight="1" x14ac:dyDescent="0.15">
      <c r="A11" s="44">
        <v>6</v>
      </c>
      <c r="B11" s="45" t="s">
        <v>129</v>
      </c>
      <c r="C11" s="46">
        <v>0</v>
      </c>
      <c r="D11" s="46">
        <v>1852200</v>
      </c>
      <c r="E11" s="121">
        <v>0</v>
      </c>
      <c r="F11" s="121">
        <v>0</v>
      </c>
      <c r="G11" s="123">
        <f t="shared" si="0"/>
        <v>1852200</v>
      </c>
      <c r="H11" s="124" t="s">
        <v>167</v>
      </c>
    </row>
    <row r="12" spans="1:8" ht="27" customHeight="1" thickBot="1" x14ac:dyDescent="0.2">
      <c r="A12" s="286"/>
      <c r="B12" s="287"/>
      <c r="C12" s="52">
        <f>SUM(C6:C11)</f>
        <v>133683000</v>
      </c>
      <c r="D12" s="52">
        <f t="shared" ref="D12:G12" si="1">SUM(D6:D11)</f>
        <v>11237000</v>
      </c>
      <c r="E12" s="52">
        <f t="shared" si="1"/>
        <v>14384000</v>
      </c>
      <c r="F12" s="52">
        <f t="shared" si="1"/>
        <v>7559000</v>
      </c>
      <c r="G12" s="52">
        <f t="shared" si="1"/>
        <v>166863000</v>
      </c>
      <c r="H12" s="51"/>
    </row>
  </sheetData>
  <mergeCells count="11">
    <mergeCell ref="E4:E5"/>
    <mergeCell ref="G4:G5"/>
    <mergeCell ref="H4:H5"/>
    <mergeCell ref="A12:B12"/>
    <mergeCell ref="A1:H1"/>
    <mergeCell ref="F4:F5"/>
    <mergeCell ref="A3:D3"/>
    <mergeCell ref="A4:A5"/>
    <mergeCell ref="B4:B5"/>
    <mergeCell ref="C4:C5"/>
    <mergeCell ref="D4:D5"/>
  </mergeCells>
  <phoneticPr fontId="6" type="noConversion"/>
  <pageMargins left="0.11811023622047245" right="0.11811023622047245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표지</vt:lpstr>
      <vt:lpstr>예산총칙</vt:lpstr>
      <vt:lpstr>세입세출총괄</vt:lpstr>
      <vt:lpstr>세입명세서</vt:lpstr>
      <vt:lpstr>세출명세서</vt:lpstr>
      <vt:lpstr>직원보수일람표</vt:lpstr>
      <vt:lpstr>세입명세서!Print_Area</vt:lpstr>
    </vt:vector>
  </TitlesOfParts>
  <Company>User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2022-01-10T05:19:12Z</cp:lastPrinted>
  <dcterms:created xsi:type="dcterms:W3CDTF">2004-12-10T02:55:32Z</dcterms:created>
  <dcterms:modified xsi:type="dcterms:W3CDTF">2022-01-14T05:02:58Z</dcterms:modified>
</cp:coreProperties>
</file>