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770" windowHeight="12315" tabRatio="903"/>
  </bookViews>
  <sheets>
    <sheet name="표지" sheetId="7" r:id="rId1"/>
    <sheet name="예산총칙" sheetId="152" r:id="rId2"/>
    <sheet name="세입세출총괄" sheetId="150" r:id="rId3"/>
    <sheet name="세입명세서" sheetId="151" r:id="rId4"/>
    <sheet name="세출명세서" sheetId="154" r:id="rId5"/>
    <sheet name="직원보수일람표" sheetId="155" r:id="rId6"/>
  </sheets>
  <definedNames>
    <definedName name="_xlnm.Print_Area" localSheetId="3">세입명세서!$A$2:$O$16</definedName>
    <definedName name="_xlnm.Print_Area" localSheetId="2">세입세출총괄!#REF!</definedName>
  </definedNames>
  <calcPr calcId="162913"/>
</workbook>
</file>

<file path=xl/calcChain.xml><?xml version="1.0" encoding="utf-8"?>
<calcChain xmlns="http://schemas.openxmlformats.org/spreadsheetml/2006/main">
  <c r="H7" i="155" l="1"/>
  <c r="H8" i="155"/>
  <c r="H9" i="155"/>
  <c r="H10" i="155"/>
  <c r="H11" i="155"/>
  <c r="H6" i="155"/>
  <c r="M12" i="154"/>
  <c r="M19" i="154"/>
  <c r="M17" i="154"/>
  <c r="M15" i="154"/>
  <c r="M47" i="154"/>
  <c r="M44" i="154"/>
  <c r="M42" i="154"/>
  <c r="M43" i="154"/>
  <c r="M45" i="154"/>
  <c r="M46" i="154"/>
  <c r="M41" i="154"/>
  <c r="M13" i="154"/>
  <c r="M14" i="154"/>
  <c r="M16" i="154"/>
  <c r="M18" i="154"/>
  <c r="M20" i="154"/>
  <c r="M21" i="154"/>
  <c r="M22" i="154"/>
  <c r="M24" i="154"/>
  <c r="M25" i="154"/>
  <c r="M27" i="154"/>
  <c r="M28" i="154"/>
  <c r="M11" i="154"/>
  <c r="G53" i="154"/>
  <c r="H39" i="154"/>
  <c r="H40" i="154"/>
  <c r="H41" i="154"/>
  <c r="H36" i="154"/>
  <c r="F50" i="154"/>
  <c r="H50" i="154" s="1"/>
  <c r="F51" i="154"/>
  <c r="H51" i="154" s="1"/>
  <c r="F52" i="154"/>
  <c r="H52" i="154" s="1"/>
  <c r="F49" i="154"/>
  <c r="H49" i="154" s="1"/>
  <c r="H42" i="154"/>
  <c r="F39" i="154"/>
  <c r="F40" i="154"/>
  <c r="F41" i="154"/>
  <c r="F38" i="154"/>
  <c r="H38" i="154" s="1"/>
  <c r="F37" i="154"/>
  <c r="H37" i="154" s="1"/>
  <c r="F36" i="154"/>
  <c r="F34" i="154"/>
  <c r="H34" i="154" s="1"/>
  <c r="F35" i="154"/>
  <c r="H35" i="154" s="1"/>
  <c r="F33" i="154"/>
  <c r="H33" i="154" s="1"/>
  <c r="F29" i="154"/>
  <c r="H29" i="154" s="1"/>
  <c r="F22" i="154"/>
  <c r="H22" i="154" s="1"/>
  <c r="F10" i="154"/>
  <c r="H10" i="154" s="1"/>
  <c r="F7" i="154"/>
  <c r="F8" i="154"/>
  <c r="F6" i="154"/>
  <c r="F10" i="150"/>
  <c r="F11" i="150"/>
  <c r="F9" i="150"/>
  <c r="F11" i="151"/>
  <c r="M53" i="154" l="1"/>
  <c r="H53" i="154"/>
  <c r="J7" i="151"/>
  <c r="K7" i="151"/>
  <c r="I7" i="151"/>
  <c r="H10" i="151"/>
  <c r="H11" i="151"/>
  <c r="H12" i="151"/>
  <c r="H13" i="151"/>
  <c r="H14" i="151"/>
  <c r="H9" i="151"/>
  <c r="F9" i="151"/>
  <c r="F10" i="151"/>
  <c r="N12" i="150"/>
  <c r="N13" i="150"/>
  <c r="N14" i="150"/>
  <c r="N16" i="150"/>
  <c r="N17" i="150"/>
  <c r="N18" i="150"/>
  <c r="N19" i="150"/>
  <c r="N20" i="150"/>
  <c r="N21" i="150"/>
  <c r="N22" i="150"/>
  <c r="N23" i="150"/>
  <c r="N24" i="150"/>
  <c r="N25" i="150"/>
  <c r="N26" i="150"/>
  <c r="N27" i="150"/>
  <c r="N28" i="150"/>
  <c r="N29" i="150"/>
  <c r="N10" i="150"/>
  <c r="N11" i="150"/>
  <c r="N9" i="150"/>
  <c r="M24" i="150"/>
  <c r="M22" i="150"/>
  <c r="M15" i="150"/>
  <c r="N15" i="150" s="1"/>
  <c r="M12" i="150"/>
  <c r="L24" i="150"/>
  <c r="K24" i="150"/>
  <c r="N8" i="150" l="1"/>
  <c r="G10" i="150"/>
  <c r="G11" i="150"/>
  <c r="G9" i="150"/>
  <c r="D8" i="150"/>
  <c r="D7" i="150" s="1"/>
  <c r="G12" i="155" l="1"/>
  <c r="F12" i="155"/>
  <c r="E12" i="155" l="1"/>
  <c r="D12" i="155"/>
  <c r="E53" i="154"/>
  <c r="E9" i="154" l="1"/>
  <c r="E8" i="151"/>
  <c r="E7" i="151" s="1"/>
  <c r="F8" i="150"/>
  <c r="H7" i="151" l="1"/>
  <c r="F7" i="150"/>
  <c r="G7" i="150" s="1"/>
  <c r="G8" i="150"/>
  <c r="D53" i="154"/>
  <c r="F53" i="154" s="1"/>
  <c r="D9" i="154"/>
  <c r="F9" i="154" s="1"/>
  <c r="H9" i="154"/>
  <c r="D8" i="151" l="1"/>
  <c r="F8" i="151" s="1"/>
  <c r="L22" i="150" l="1"/>
  <c r="K22" i="150"/>
  <c r="L15" i="150"/>
  <c r="K15" i="150"/>
  <c r="L12" i="150"/>
  <c r="K12" i="150"/>
  <c r="L8" i="150"/>
  <c r="K8" i="150"/>
  <c r="K7" i="150" s="1"/>
  <c r="E8" i="150"/>
  <c r="E7" i="150" s="1"/>
  <c r="H12" i="155"/>
  <c r="L7" i="150" l="1"/>
  <c r="D7" i="151"/>
  <c r="F7" i="151" s="1"/>
  <c r="N7" i="150" l="1"/>
</calcChain>
</file>

<file path=xl/sharedStrings.xml><?xml version="1.0" encoding="utf-8"?>
<sst xmlns="http://schemas.openxmlformats.org/spreadsheetml/2006/main" count="224" uniqueCount="204">
  <si>
    <t>급여</t>
    <phoneticPr fontId="5" type="noConversion"/>
  </si>
  <si>
    <t>공공요금</t>
    <phoneticPr fontId="5" type="noConversion"/>
  </si>
  <si>
    <t>직</t>
    <phoneticPr fontId="5" type="noConversion"/>
  </si>
  <si>
    <t>산재보험</t>
    <phoneticPr fontId="5" type="noConversion"/>
  </si>
  <si>
    <t>세 입</t>
    <phoneticPr fontId="18" type="noConversion"/>
  </si>
  <si>
    <t>관</t>
    <phoneticPr fontId="18" type="noConversion"/>
  </si>
  <si>
    <t>항</t>
    <phoneticPr fontId="18" type="noConversion"/>
  </si>
  <si>
    <t>목</t>
    <phoneticPr fontId="18" type="noConversion"/>
  </si>
  <si>
    <t>총계</t>
    <phoneticPr fontId="18" type="noConversion"/>
  </si>
  <si>
    <t>[2] 세입내역</t>
    <phoneticPr fontId="18" type="noConversion"/>
  </si>
  <si>
    <t xml:space="preserve"> 산 출 내 역</t>
    <phoneticPr fontId="18" type="noConversion"/>
  </si>
  <si>
    <t>예  산  총  칙</t>
    <phoneticPr fontId="5" type="noConversion"/>
  </si>
  <si>
    <t>회 계 별</t>
    <phoneticPr fontId="5" type="noConversion"/>
  </si>
  <si>
    <t>일시차입 한도액</t>
    <phoneticPr fontId="5" type="noConversion"/>
  </si>
  <si>
    <t>합     계</t>
    <phoneticPr fontId="5" type="noConversion"/>
  </si>
  <si>
    <t>일 반 회 계</t>
    <phoneticPr fontId="5" type="noConversion"/>
  </si>
  <si>
    <t>특 별 회 계</t>
    <phoneticPr fontId="5" type="noConversion"/>
  </si>
  <si>
    <t>사회복지법인 안양복지관의 시설 안양보육원의 2004년도 총 세입과 세출액은 \1,157,804천원입니다.</t>
    <phoneticPr fontId="5" type="noConversion"/>
  </si>
  <si>
    <t>세입의  주요  재원은</t>
    <phoneticPr fontId="5" type="noConversion"/>
  </si>
  <si>
    <t>제6조 : 국가 또는 지방자치단체로부터 교부된 보조금, 지정후원금 및 수익자부담 경비등은 추가경정
예산의 성립 이전이라도 보조금등 수입목적에 적절한 경우 먼저 사용할 수 있으며, 이는 차기 추가경정 
예산에 반영하여야 한다.</t>
    <phoneticPr fontId="5" type="noConversion"/>
  </si>
  <si>
    <t xml:space="preserve">제7조 : 세출경비의 부족이 생겼을 때는 사회복지법인 재무, 회계 규칙 제16조에 의거하여 예산을 전용할
수 있다. 단, 동일 항내의 목간전용이 불가피한 경우에는 시설장에게 그 권한을 위임한다. </t>
    <phoneticPr fontId="5" type="noConversion"/>
  </si>
  <si>
    <t>자본보조금</t>
    <phoneticPr fontId="5" type="noConversion"/>
  </si>
  <si>
    <t>소계</t>
    <phoneticPr fontId="5" type="noConversion"/>
  </si>
  <si>
    <t>국고보조금</t>
    <phoneticPr fontId="5" type="noConversion"/>
  </si>
  <si>
    <t>시도보조금</t>
    <phoneticPr fontId="5" type="noConversion"/>
  </si>
  <si>
    <t>급여</t>
    <phoneticPr fontId="5" type="noConversion"/>
  </si>
  <si>
    <t>퇴직금 및 퇴직적립금</t>
    <phoneticPr fontId="5" type="noConversion"/>
  </si>
  <si>
    <t>[2] 세출내역</t>
    <phoneticPr fontId="18" type="noConversion"/>
  </si>
  <si>
    <t>퇴직적립금</t>
    <phoneticPr fontId="18" type="noConversion"/>
  </si>
  <si>
    <t>사업비</t>
  </si>
  <si>
    <t>순위</t>
    <phoneticPr fontId="17" type="noConversion"/>
  </si>
  <si>
    <t>직책</t>
    <phoneticPr fontId="5" type="noConversion"/>
  </si>
  <si>
    <t>성명</t>
    <phoneticPr fontId="17" type="noConversion"/>
  </si>
  <si>
    <t>사대보험
부담금</t>
    <phoneticPr fontId="18" type="noConversion"/>
  </si>
  <si>
    <t>보수 총액</t>
    <phoneticPr fontId="5" type="noConversion"/>
  </si>
  <si>
    <t>산출내역</t>
    <phoneticPr fontId="5" type="noConversion"/>
  </si>
  <si>
    <t>여비</t>
  </si>
  <si>
    <t>기타운영비</t>
  </si>
  <si>
    <t>국고보조금</t>
  </si>
  <si>
    <t>시도보조금</t>
  </si>
  <si>
    <t>(단위:원)</t>
    <phoneticPr fontId="5" type="noConversion"/>
  </si>
  <si>
    <t>(단위 : 원)</t>
    <phoneticPr fontId="18" type="noConversion"/>
  </si>
  <si>
    <t>계 정 과 목</t>
  </si>
  <si>
    <t>관</t>
  </si>
  <si>
    <t>항</t>
  </si>
  <si>
    <t>목</t>
  </si>
  <si>
    <t/>
  </si>
  <si>
    <t>시군구보조금</t>
  </si>
  <si>
    <t>업무추진비</t>
  </si>
  <si>
    <t>기관운영비</t>
  </si>
  <si>
    <t>사무비</t>
  </si>
  <si>
    <t>회의비</t>
  </si>
  <si>
    <t>운영회의비 식대 및 다과비</t>
  </si>
  <si>
    <t>수용비 및 수수료</t>
  </si>
  <si>
    <t>제세공과금</t>
  </si>
  <si>
    <t>재산조성비</t>
  </si>
  <si>
    <t>시설비</t>
  </si>
  <si>
    <t>소장</t>
    <phoneticPr fontId="5" type="noConversion"/>
  </si>
  <si>
    <t>호봉</t>
    <phoneticPr fontId="5" type="noConversion"/>
  </si>
  <si>
    <t>상담원1</t>
    <phoneticPr fontId="5" type="noConversion"/>
  </si>
  <si>
    <t>상담원2</t>
    <phoneticPr fontId="5" type="noConversion"/>
  </si>
  <si>
    <t>산출내역</t>
    <phoneticPr fontId="5" type="noConversion"/>
  </si>
  <si>
    <t>건강, 장기요양보험</t>
    <phoneticPr fontId="5" type="noConversion"/>
  </si>
  <si>
    <t>국민연금</t>
    <phoneticPr fontId="5" type="noConversion"/>
  </si>
  <si>
    <t>고용보험</t>
    <phoneticPr fontId="5" type="noConversion"/>
  </si>
  <si>
    <t>사회보험부담금</t>
    <phoneticPr fontId="5" type="noConversion"/>
  </si>
  <si>
    <t>소장</t>
    <phoneticPr fontId="18" type="noConversion"/>
  </si>
  <si>
    <t>상담원1</t>
    <phoneticPr fontId="18" type="noConversion"/>
  </si>
  <si>
    <t>상담원2</t>
    <phoneticPr fontId="18" type="noConversion"/>
  </si>
  <si>
    <t>제수당</t>
    <phoneticPr fontId="5" type="noConversion"/>
  </si>
  <si>
    <t>(단위: 원)</t>
    <phoneticPr fontId="18" type="noConversion"/>
  </si>
  <si>
    <t>수용비및수수료</t>
    <phoneticPr fontId="18" type="noConversion"/>
  </si>
  <si>
    <t>[1] 세입세출 총괄</t>
    <phoneticPr fontId="18" type="noConversion"/>
  </si>
  <si>
    <t>(단위: 원)</t>
    <phoneticPr fontId="18" type="noConversion"/>
  </si>
  <si>
    <t>세 입</t>
    <phoneticPr fontId="18" type="noConversion"/>
  </si>
  <si>
    <t>세 출</t>
    <phoneticPr fontId="18" type="noConversion"/>
  </si>
  <si>
    <t>관</t>
    <phoneticPr fontId="18" type="noConversion"/>
  </si>
  <si>
    <t>항</t>
    <phoneticPr fontId="18" type="noConversion"/>
  </si>
  <si>
    <t>목</t>
    <phoneticPr fontId="18" type="noConversion"/>
  </si>
  <si>
    <t>관</t>
    <phoneticPr fontId="18" type="noConversion"/>
  </si>
  <si>
    <t>항</t>
    <phoneticPr fontId="18" type="noConversion"/>
  </si>
  <si>
    <t>목</t>
    <phoneticPr fontId="18" type="noConversion"/>
  </si>
  <si>
    <t>총계</t>
    <phoneticPr fontId="18" type="noConversion"/>
  </si>
  <si>
    <t>보조금수입</t>
    <phoneticPr fontId="5" type="noConversion"/>
  </si>
  <si>
    <t>소계</t>
    <phoneticPr fontId="5" type="noConversion"/>
  </si>
  <si>
    <t>사무비</t>
    <phoneticPr fontId="5" type="noConversion"/>
  </si>
  <si>
    <t>인건비</t>
    <phoneticPr fontId="5" type="noConversion"/>
  </si>
  <si>
    <t>소계</t>
    <phoneticPr fontId="5" type="noConversion"/>
  </si>
  <si>
    <t>국고보조금</t>
    <phoneticPr fontId="5" type="noConversion"/>
  </si>
  <si>
    <t>급여</t>
    <phoneticPr fontId="5" type="noConversion"/>
  </si>
  <si>
    <t>시도보조금</t>
    <phoneticPr fontId="5" type="noConversion"/>
  </si>
  <si>
    <t>퇴직금 및 퇴직적립금</t>
    <phoneticPr fontId="5" type="noConversion"/>
  </si>
  <si>
    <t>사회보험부담금</t>
    <phoneticPr fontId="5" type="noConversion"/>
  </si>
  <si>
    <t>업무추진비</t>
    <phoneticPr fontId="5" type="noConversion"/>
  </si>
  <si>
    <t>기관운영비</t>
    <phoneticPr fontId="18" type="noConversion"/>
  </si>
  <si>
    <t>회의비</t>
    <phoneticPr fontId="18" type="noConversion"/>
  </si>
  <si>
    <t>운영비</t>
    <phoneticPr fontId="5" type="noConversion"/>
  </si>
  <si>
    <t>여비</t>
    <phoneticPr fontId="18" type="noConversion"/>
  </si>
  <si>
    <t>공공요금</t>
    <phoneticPr fontId="18" type="noConversion"/>
  </si>
  <si>
    <t>제세공과금</t>
    <phoneticPr fontId="18" type="noConversion"/>
  </si>
  <si>
    <t>기타운영비</t>
    <phoneticPr fontId="18" type="noConversion"/>
  </si>
  <si>
    <t>재산조성비</t>
    <phoneticPr fontId="5" type="noConversion"/>
  </si>
  <si>
    <t>시설비</t>
    <phoneticPr fontId="5" type="noConversion"/>
  </si>
  <si>
    <t>시설장비유지비</t>
    <phoneticPr fontId="5" type="noConversion"/>
  </si>
  <si>
    <t>사업비</t>
    <phoneticPr fontId="5" type="noConversion"/>
  </si>
  <si>
    <t>사업비</t>
    <phoneticPr fontId="5" type="noConversion"/>
  </si>
  <si>
    <t>소계</t>
    <phoneticPr fontId="5" type="noConversion"/>
  </si>
  <si>
    <t>세입</t>
    <phoneticPr fontId="5" type="noConversion"/>
  </si>
  <si>
    <t>세출</t>
    <phoneticPr fontId="5" type="noConversion"/>
  </si>
  <si>
    <t>시군구보조금</t>
    <phoneticPr fontId="5" type="noConversion"/>
  </si>
  <si>
    <t>이**</t>
    <phoneticPr fontId="18" type="noConversion"/>
  </si>
  <si>
    <t>황**</t>
    <phoneticPr fontId="18" type="noConversion"/>
  </si>
  <si>
    <t>김**</t>
    <phoneticPr fontId="18" type="noConversion"/>
  </si>
  <si>
    <t>선임</t>
    <phoneticPr fontId="18" type="noConversion"/>
  </si>
  <si>
    <t>정읍가정상담센터 부설 가정폭력상담소</t>
    <phoneticPr fontId="5" type="noConversion"/>
  </si>
  <si>
    <t>세입세출 추가경정 예산 총액(원)</t>
    <phoneticPr fontId="5" type="noConversion"/>
  </si>
  <si>
    <t>사업</t>
    <phoneticPr fontId="5" type="noConversion"/>
  </si>
  <si>
    <t>도비</t>
    <phoneticPr fontId="5" type="noConversion"/>
  </si>
  <si>
    <t>시비</t>
    <phoneticPr fontId="5" type="noConversion"/>
  </si>
  <si>
    <t>보조금
수입</t>
    <phoneticPr fontId="5" type="noConversion"/>
  </si>
  <si>
    <t>보조금
수입</t>
    <phoneticPr fontId="5" type="noConversion"/>
  </si>
  <si>
    <t>가해자교정</t>
    <phoneticPr fontId="5" type="noConversion"/>
  </si>
  <si>
    <t>임차료지원</t>
    <phoneticPr fontId="5" type="noConversion"/>
  </si>
  <si>
    <t>피해자지원</t>
    <phoneticPr fontId="5" type="noConversion"/>
  </si>
  <si>
    <t>계</t>
    <phoneticPr fontId="5" type="noConversion"/>
  </si>
  <si>
    <t>사업비</t>
    <phoneticPr fontId="5" type="noConversion"/>
  </si>
  <si>
    <t>시설명 :  정읍가정상담센터 부설 가정폭력상담소</t>
    <phoneticPr fontId="18" type="noConversion"/>
  </si>
  <si>
    <t>보조금
수입</t>
    <phoneticPr fontId="5" type="noConversion"/>
  </si>
  <si>
    <t>상담원3</t>
    <phoneticPr fontId="5" type="noConversion"/>
  </si>
  <si>
    <t>상담원3</t>
    <phoneticPr fontId="5" type="noConversion"/>
  </si>
  <si>
    <t>상담원3</t>
    <phoneticPr fontId="5" type="noConversion"/>
  </si>
  <si>
    <t>사무용품. 인쇄비. 집기구입. 도서구입. 수수료. 등기료 등</t>
    <phoneticPr fontId="5" type="noConversion"/>
  </si>
  <si>
    <t>협회가입비. 화재보험. 기타보험료</t>
    <phoneticPr fontId="5" type="noConversion"/>
  </si>
  <si>
    <t>비품구입</t>
    <phoneticPr fontId="5" type="noConversion"/>
  </si>
  <si>
    <t>2022년도 세입 세출 추가경정 예산 총괄표</t>
    <phoneticPr fontId="18" type="noConversion"/>
  </si>
  <si>
    <t>2022년도 민간위탁 세입세출 추가경정 예산서</t>
    <phoneticPr fontId="5" type="noConversion"/>
  </si>
  <si>
    <t>2022년도 정읍가정상담센터 부설 가정폭력상담소 세입, 세출 추가경정예산을 다음과 같이 편성한다.</t>
    <phoneticPr fontId="5" type="noConversion"/>
  </si>
  <si>
    <t>제1조 : 2022년도 정읍가정상담센터 부설 가정폭력상담소 세입, 세출 추가경정예산 총액은 다음과 같다.</t>
    <phoneticPr fontId="5" type="noConversion"/>
  </si>
  <si>
    <t xml:space="preserve">제2조 : 2022년도 정읍가정상담센터 부설 가정폭력상담소 세입, 세출 추가경정예산의 명세는 별첨"세입, 세출 예산"과 같다. </t>
    <phoneticPr fontId="5" type="noConversion"/>
  </si>
  <si>
    <t xml:space="preserve">제3조 : 2022년도 명시 이월 사업은 해당사항 없다. </t>
    <phoneticPr fontId="5" type="noConversion"/>
  </si>
  <si>
    <t xml:space="preserve">제4조 : 2022년도 계속비 사업은 해당사항 없다. </t>
    <phoneticPr fontId="5" type="noConversion"/>
  </si>
  <si>
    <t>제5조 : 2022년도 예비비는 해당사항 없다.</t>
    <phoneticPr fontId="5" type="noConversion"/>
  </si>
  <si>
    <t>합계</t>
    <phoneticPr fontId="5" type="noConversion"/>
  </si>
  <si>
    <t>증감금액</t>
    <phoneticPr fontId="5" type="noConversion"/>
  </si>
  <si>
    <t>합계</t>
    <phoneticPr fontId="5" type="noConversion"/>
  </si>
  <si>
    <t>2022년
추경</t>
    <phoneticPr fontId="18" type="noConversion"/>
  </si>
  <si>
    <t>2022년
예산</t>
    <phoneticPr fontId="18" type="noConversion"/>
  </si>
  <si>
    <t>차량비</t>
    <phoneticPr fontId="5" type="noConversion"/>
  </si>
  <si>
    <t>종사자 수당</t>
    <phoneticPr fontId="5" type="noConversion"/>
  </si>
  <si>
    <t>임차료 지원</t>
    <phoneticPr fontId="5" type="noConversion"/>
  </si>
  <si>
    <t>가해자 교정치료</t>
    <phoneticPr fontId="5" type="noConversion"/>
  </si>
  <si>
    <t>자아성장 프로그램</t>
    <phoneticPr fontId="5" type="noConversion"/>
  </si>
  <si>
    <t>폭력예방인식개선</t>
    <phoneticPr fontId="5" type="noConversion"/>
  </si>
  <si>
    <t>예산전용</t>
    <phoneticPr fontId="5" type="noConversion"/>
  </si>
  <si>
    <t>2022년
예산</t>
    <phoneticPr fontId="18" type="noConversion"/>
  </si>
  <si>
    <t>2022년
예산(A)</t>
    <phoneticPr fontId="18" type="noConversion"/>
  </si>
  <si>
    <t>2022년
추가경정</t>
    <phoneticPr fontId="5" type="noConversion"/>
  </si>
  <si>
    <t>합계</t>
    <phoneticPr fontId="5" type="noConversion"/>
  </si>
  <si>
    <t>종사자수당</t>
    <phoneticPr fontId="5" type="noConversion"/>
  </si>
  <si>
    <t>자아성장</t>
    <phoneticPr fontId="5" type="noConversion"/>
  </si>
  <si>
    <t>폭력예방인식</t>
    <phoneticPr fontId="5" type="noConversion"/>
  </si>
  <si>
    <t>기금</t>
    <phoneticPr fontId="5" type="noConversion"/>
  </si>
  <si>
    <t>시군구보조금</t>
    <phoneticPr fontId="5" type="noConversion"/>
  </si>
  <si>
    <t xml:space="preserve"> 2022년 세출 추가경정 예산 산출내역서</t>
    <phoneticPr fontId="5" type="noConversion"/>
  </si>
  <si>
    <t>차량비</t>
    <phoneticPr fontId="5" type="noConversion"/>
  </si>
  <si>
    <t>시설장비유지비</t>
    <phoneticPr fontId="5" type="noConversion"/>
  </si>
  <si>
    <t>사업비</t>
    <phoneticPr fontId="5" type="noConversion"/>
  </si>
  <si>
    <t>종사자수당</t>
    <phoneticPr fontId="5" type="noConversion"/>
  </si>
  <si>
    <t>임차료지원</t>
    <phoneticPr fontId="5" type="noConversion"/>
  </si>
  <si>
    <t>가해자교정</t>
    <phoneticPr fontId="5" type="noConversion"/>
  </si>
  <si>
    <t>자아성장</t>
    <phoneticPr fontId="5" type="noConversion"/>
  </si>
  <si>
    <t>폭력예방</t>
    <phoneticPr fontId="5" type="noConversion"/>
  </si>
  <si>
    <t>2022년예산(A)</t>
    <phoneticPr fontId="5" type="noConversion"/>
  </si>
  <si>
    <t>추가경정예산(B)</t>
    <phoneticPr fontId="5" type="noConversion"/>
  </si>
  <si>
    <t>계(A+B)</t>
    <phoneticPr fontId="5" type="noConversion"/>
  </si>
  <si>
    <t>예산전용(C )</t>
    <phoneticPr fontId="5" type="noConversion"/>
  </si>
  <si>
    <t>합계(A+B+C)</t>
    <phoneticPr fontId="5" type="noConversion"/>
  </si>
  <si>
    <t>선임</t>
    <phoneticPr fontId="5" type="noConversion"/>
  </si>
  <si>
    <t>선임</t>
    <phoneticPr fontId="5" type="noConversion"/>
  </si>
  <si>
    <t>기관운영. 유관기관 업무 경비</t>
    <phoneticPr fontId="5" type="noConversion"/>
  </si>
  <si>
    <t>반환</t>
    <phoneticPr fontId="5" type="noConversion"/>
  </si>
  <si>
    <t>자아성장사업비</t>
    <phoneticPr fontId="5" type="noConversion"/>
  </si>
  <si>
    <t>폭력예방인식개선사업비</t>
    <phoneticPr fontId="5" type="noConversion"/>
  </si>
  <si>
    <t>전화.인터넷.cctv.상하수도.전기.우편요금</t>
    <phoneticPr fontId="5" type="noConversion"/>
  </si>
  <si>
    <t>강**</t>
    <phoneticPr fontId="18" type="noConversion"/>
  </si>
  <si>
    <t>이**</t>
    <phoneticPr fontId="5" type="noConversion"/>
  </si>
  <si>
    <t>상담원3</t>
    <phoneticPr fontId="5" type="noConversion"/>
  </si>
  <si>
    <t>김**</t>
    <phoneticPr fontId="5" type="noConversion"/>
  </si>
  <si>
    <t>인건비소계: 159,775,260원</t>
    <phoneticPr fontId="18" type="noConversion"/>
  </si>
  <si>
    <t>3,179,000원×12개월=38,148,000
988,000*1=988,000</t>
    <phoneticPr fontId="5" type="noConversion"/>
  </si>
  <si>
    <t>2,332,000원×11개월=25,652,000
2,258,000*1=2,258,000
494,400*1=494,400</t>
    <phoneticPr fontId="18" type="noConversion"/>
  </si>
  <si>
    <t>1,945,000*12=23,340,000
494,400*1=494,400</t>
    <phoneticPr fontId="5" type="noConversion"/>
  </si>
  <si>
    <t>1,915,000*11=21,065,000</t>
    <phoneticPr fontId="5" type="noConversion"/>
  </si>
  <si>
    <t>154,350*12=1,852,200</t>
    <phoneticPr fontId="5" type="noConversion"/>
  </si>
  <si>
    <t>2022년 직원보수 일람표</t>
    <phoneticPr fontId="5" type="noConversion"/>
  </si>
  <si>
    <t>1,945,000*8=15,560,000
1,915,000*4=7,660,000
494,400*1=494,400</t>
    <phoneticPr fontId="5" type="noConversion"/>
  </si>
  <si>
    <t>상담원4</t>
    <phoneticPr fontId="5" type="noConversion"/>
  </si>
  <si>
    <t>주유비, 유지비</t>
    <phoneticPr fontId="5" type="noConversion"/>
  </si>
  <si>
    <t>임차료지원사업비</t>
    <phoneticPr fontId="5" type="noConversion"/>
  </si>
  <si>
    <t>가해자교정치료사업비</t>
    <phoneticPr fontId="5" type="noConversion"/>
  </si>
  <si>
    <t>출장여비</t>
    <phoneticPr fontId="5" type="noConversion"/>
  </si>
  <si>
    <t>임차료,소진방지,슈퍼비전,리스</t>
    <phoneticPr fontId="5" type="noConversion"/>
  </si>
  <si>
    <t>인건비보전</t>
    <phoneticPr fontId="5" type="noConversion"/>
  </si>
  <si>
    <t>인건비보전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</si>
</sst>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0_ "/>
    <numFmt numFmtId="177" formatCode="#,##0,"/>
    <numFmt numFmtId="178" formatCode="#,##0_);\(#,##0\)"/>
    <numFmt numFmtId="179" formatCode="_-[$₩-412]* #,##0_-;\-[$₩-412]* #,##0_-;_-[$₩-412]* &quot;-&quot;??_-;_-@_-"/>
    <numFmt numFmtId="180" formatCode="_-[$₩-412]* #,##0.00_-;\-[$₩-412]* #,##0.00_-;_-[$₩-412]* &quot;-&quot;??_-;_-@_-"/>
  </numFmts>
  <fonts count="46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2"/>
      <color indexed="8"/>
      <name val="HY견명조"/>
      <family val="1"/>
      <charset val="129"/>
    </font>
    <font>
      <sz val="12"/>
      <name val="HY견명조"/>
      <family val="1"/>
      <charset val="129"/>
    </font>
    <font>
      <sz val="14"/>
      <color indexed="8"/>
      <name val="HY견명조"/>
      <family val="1"/>
      <charset val="129"/>
    </font>
    <font>
      <sz val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sz val="11"/>
      <color rgb="FF00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28"/>
      <name val="굴림체"/>
      <family val="3"/>
      <charset val="129"/>
    </font>
    <font>
      <sz val="24"/>
      <name val="굴림체"/>
      <family val="3"/>
      <charset val="129"/>
    </font>
    <font>
      <sz val="20"/>
      <color indexed="8"/>
      <name val="굴림체"/>
      <family val="3"/>
      <charset val="129"/>
    </font>
    <font>
      <sz val="28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sz val="11"/>
      <name val="굴림체"/>
      <family val="3"/>
      <charset val="129"/>
    </font>
    <font>
      <b/>
      <sz val="14"/>
      <color theme="1"/>
      <name val="굴림체"/>
      <family val="3"/>
      <charset val="129"/>
    </font>
    <font>
      <b/>
      <sz val="16"/>
      <name val="굴림체"/>
      <family val="3"/>
      <charset val="129"/>
    </font>
    <font>
      <b/>
      <sz val="2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u/>
      <sz val="1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/>
    <xf numFmtId="0" fontId="4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1" fillId="0" borderId="0"/>
    <xf numFmtId="9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92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176" fontId="6" fillId="0" borderId="0" xfId="5" applyNumberFormat="1" applyFont="1" applyAlignment="1">
      <alignment vertical="center"/>
    </xf>
    <xf numFmtId="0" fontId="6" fillId="0" borderId="0" xfId="5" applyFont="1" applyAlignment="1">
      <alignment vertical="center"/>
    </xf>
    <xf numFmtId="176" fontId="15" fillId="0" borderId="0" xfId="5" applyNumberFormat="1" applyFont="1" applyAlignment="1">
      <alignment vertical="center"/>
    </xf>
    <xf numFmtId="0" fontId="15" fillId="0" borderId="0" xfId="5" applyFont="1" applyAlignment="1">
      <alignment vertical="center"/>
    </xf>
    <xf numFmtId="0" fontId="6" fillId="0" borderId="0" xfId="5" applyFont="1" applyAlignment="1">
      <alignment horizontal="center" vertical="center"/>
    </xf>
    <xf numFmtId="176" fontId="6" fillId="0" borderId="0" xfId="5" applyNumberFormat="1" applyFont="1" applyAlignment="1">
      <alignment horizontal="center" vertical="center"/>
    </xf>
    <xf numFmtId="178" fontId="6" fillId="0" borderId="0" xfId="5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76" fontId="7" fillId="0" borderId="0" xfId="5" applyNumberFormat="1" applyFont="1" applyAlignment="1">
      <alignment vertical="center"/>
    </xf>
    <xf numFmtId="0" fontId="7" fillId="0" borderId="0" xfId="5" applyFont="1" applyAlignment="1">
      <alignment vertical="center"/>
    </xf>
    <xf numFmtId="0" fontId="3" fillId="0" borderId="0" xfId="6">
      <alignment vertical="center"/>
    </xf>
    <xf numFmtId="0" fontId="3" fillId="0" borderId="0" xfId="6" applyBorder="1" applyAlignment="1">
      <alignment horizontal="center" vertical="top"/>
    </xf>
    <xf numFmtId="0" fontId="3" fillId="0" borderId="0" xfId="6" applyBorder="1" applyAlignment="1">
      <alignment horizontal="center" vertical="center" wrapText="1"/>
    </xf>
    <xf numFmtId="41" fontId="0" fillId="0" borderId="0" xfId="7" applyFont="1" applyBorder="1">
      <alignment vertical="center"/>
    </xf>
    <xf numFmtId="0" fontId="19" fillId="0" borderId="0" xfId="6" applyFont="1" applyBorder="1" applyAlignment="1">
      <alignment horizontal="left" vertical="center"/>
    </xf>
    <xf numFmtId="0" fontId="3" fillId="0" borderId="0" xfId="6" applyBorder="1" applyAlignment="1">
      <alignment horizontal="left" vertical="center"/>
    </xf>
    <xf numFmtId="179" fontId="3" fillId="0" borderId="0" xfId="6" applyNumberFormat="1" applyBorder="1" applyAlignment="1">
      <alignment vertical="center"/>
    </xf>
    <xf numFmtId="180" fontId="3" fillId="0" borderId="0" xfId="6" applyNumberFormat="1" applyBorder="1" applyAlignment="1">
      <alignment vertical="center"/>
    </xf>
    <xf numFmtId="0" fontId="23" fillId="0" borderId="0" xfId="6" applyFont="1" applyAlignment="1">
      <alignment horizontal="left" vertical="center"/>
    </xf>
    <xf numFmtId="0" fontId="25" fillId="4" borderId="26" xfId="0" applyFont="1" applyFill="1" applyBorder="1" applyAlignment="1">
      <alignment horizontal="left" vertical="center" wrapText="1"/>
    </xf>
    <xf numFmtId="0" fontId="25" fillId="4" borderId="29" xfId="0" applyFont="1" applyFill="1" applyBorder="1" applyAlignment="1">
      <alignment horizontal="left" vertical="center" wrapText="1"/>
    </xf>
    <xf numFmtId="49" fontId="25" fillId="4" borderId="33" xfId="0" applyNumberFormat="1" applyFont="1" applyFill="1" applyBorder="1" applyAlignment="1">
      <alignment horizontal="left" vertical="top" wrapText="1"/>
    </xf>
    <xf numFmtId="49" fontId="25" fillId="4" borderId="28" xfId="0" applyNumberFormat="1" applyFont="1" applyFill="1" applyBorder="1" applyAlignment="1">
      <alignment horizontal="left" vertical="top" wrapText="1"/>
    </xf>
    <xf numFmtId="49" fontId="25" fillId="4" borderId="32" xfId="0" applyNumberFormat="1" applyFont="1" applyFill="1" applyBorder="1" applyAlignment="1">
      <alignment horizontal="left" vertical="top" wrapText="1"/>
    </xf>
    <xf numFmtId="41" fontId="12" fillId="0" borderId="0" xfId="7" applyFont="1" applyBorder="1" applyAlignment="1">
      <alignment horizontal="left" vertical="center"/>
    </xf>
    <xf numFmtId="41" fontId="22" fillId="3" borderId="0" xfId="1" applyFont="1" applyFill="1" applyBorder="1" applyAlignment="1">
      <alignment horizontal="right" vertical="center" wrapText="1"/>
    </xf>
    <xf numFmtId="41" fontId="20" fillId="0" borderId="0" xfId="7" applyFont="1" applyBorder="1" applyAlignment="1">
      <alignment horizontal="center" vertical="center"/>
    </xf>
    <xf numFmtId="0" fontId="25" fillId="3" borderId="25" xfId="0" applyFont="1" applyFill="1" applyBorder="1" applyAlignment="1">
      <alignment horizontal="left" vertical="center" wrapText="1"/>
    </xf>
    <xf numFmtId="49" fontId="25" fillId="3" borderId="28" xfId="0" applyNumberFormat="1" applyFont="1" applyFill="1" applyBorder="1" applyAlignment="1">
      <alignment horizontal="left" vertical="top" wrapText="1"/>
    </xf>
    <xf numFmtId="0" fontId="25" fillId="3" borderId="29" xfId="0" applyFont="1" applyFill="1" applyBorder="1" applyAlignment="1">
      <alignment horizontal="left" vertical="center" wrapText="1"/>
    </xf>
    <xf numFmtId="0" fontId="25" fillId="3" borderId="28" xfId="0" applyFont="1" applyFill="1" applyBorder="1" applyAlignment="1">
      <alignment horizontal="left" vertical="top" wrapText="1"/>
    </xf>
    <xf numFmtId="0" fontId="25" fillId="2" borderId="25" xfId="0" applyFont="1" applyFill="1" applyBorder="1" applyAlignment="1">
      <alignment horizontal="left" vertical="center" wrapText="1"/>
    </xf>
    <xf numFmtId="49" fontId="25" fillId="2" borderId="28" xfId="0" applyNumberFormat="1" applyFont="1" applyFill="1" applyBorder="1" applyAlignment="1">
      <alignment horizontal="left" vertical="top" wrapText="1"/>
    </xf>
    <xf numFmtId="0" fontId="23" fillId="0" borderId="0" xfId="6" applyFont="1" applyAlignment="1">
      <alignment horizontal="left" vertical="center"/>
    </xf>
    <xf numFmtId="0" fontId="25" fillId="3" borderId="34" xfId="0" applyFont="1" applyFill="1" applyBorder="1" applyAlignment="1">
      <alignment horizontal="center" vertical="center" wrapText="1"/>
    </xf>
    <xf numFmtId="49" fontId="25" fillId="4" borderId="1" xfId="0" applyNumberFormat="1" applyFont="1" applyFill="1" applyBorder="1" applyAlignment="1">
      <alignment horizontal="left" vertical="top" wrapText="1"/>
    </xf>
    <xf numFmtId="41" fontId="20" fillId="0" borderId="0" xfId="7" applyFont="1" applyBorder="1" applyAlignment="1">
      <alignment horizontal="center" vertical="top"/>
    </xf>
    <xf numFmtId="0" fontId="23" fillId="0" borderId="0" xfId="6" applyFont="1" applyAlignment="1">
      <alignment horizontal="left" vertical="center"/>
    </xf>
    <xf numFmtId="49" fontId="25" fillId="3" borderId="32" xfId="0" applyNumberFormat="1" applyFont="1" applyFill="1" applyBorder="1" applyAlignment="1">
      <alignment horizontal="left" vertical="top" wrapText="1"/>
    </xf>
    <xf numFmtId="49" fontId="25" fillId="3" borderId="1" xfId="0" applyNumberFormat="1" applyFont="1" applyFill="1" applyBorder="1" applyAlignment="1">
      <alignment horizontal="left" vertical="top" wrapText="1"/>
    </xf>
    <xf numFmtId="49" fontId="25" fillId="3" borderId="55" xfId="0" applyNumberFormat="1" applyFont="1" applyFill="1" applyBorder="1" applyAlignment="1">
      <alignment horizontal="left" vertical="top" wrapText="1"/>
    </xf>
    <xf numFmtId="0" fontId="25" fillId="3" borderId="27" xfId="0" applyFont="1" applyFill="1" applyBorder="1" applyAlignment="1">
      <alignment horizontal="left" vertical="center" wrapText="1"/>
    </xf>
    <xf numFmtId="0" fontId="25" fillId="4" borderId="27" xfId="0" applyFont="1" applyFill="1" applyBorder="1" applyAlignment="1">
      <alignment horizontal="left" vertical="center" wrapText="1"/>
    </xf>
    <xf numFmtId="49" fontId="25" fillId="4" borderId="15" xfId="0" applyNumberFormat="1" applyFont="1" applyFill="1" applyBorder="1" applyAlignment="1">
      <alignment horizontal="left" vertical="top" wrapText="1"/>
    </xf>
    <xf numFmtId="49" fontId="25" fillId="4" borderId="55" xfId="0" applyNumberFormat="1" applyFont="1" applyFill="1" applyBorder="1" applyAlignment="1">
      <alignment horizontal="left" vertical="top" wrapText="1"/>
    </xf>
    <xf numFmtId="49" fontId="25" fillId="4" borderId="14" xfId="0" applyNumberFormat="1" applyFont="1" applyFill="1" applyBorder="1" applyAlignment="1">
      <alignment horizontal="left" vertical="top" wrapText="1"/>
    </xf>
    <xf numFmtId="0" fontId="25" fillId="3" borderId="32" xfId="0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9" fillId="0" borderId="0" xfId="4" applyFont="1" applyAlignment="1">
      <alignment horizontal="left" vertical="center"/>
    </xf>
    <xf numFmtId="0" fontId="30" fillId="0" borderId="1" xfId="4" applyFont="1" applyBorder="1" applyAlignment="1">
      <alignment horizontal="center" vertical="center"/>
    </xf>
    <xf numFmtId="0" fontId="30" fillId="0" borderId="0" xfId="4" applyFont="1" applyAlignment="1">
      <alignment horizontal="left" vertical="center"/>
    </xf>
    <xf numFmtId="41" fontId="34" fillId="2" borderId="2" xfId="1" applyFont="1" applyFill="1" applyBorder="1">
      <alignment vertical="center"/>
    </xf>
    <xf numFmtId="41" fontId="33" fillId="2" borderId="2" xfId="1" applyFont="1" applyFill="1" applyBorder="1">
      <alignment vertical="center"/>
    </xf>
    <xf numFmtId="41" fontId="33" fillId="2" borderId="1" xfId="7" applyFont="1" applyFill="1" applyBorder="1" applyAlignment="1">
      <alignment vertical="top"/>
    </xf>
    <xf numFmtId="41" fontId="34" fillId="2" borderId="1" xfId="7" applyFont="1" applyFill="1" applyBorder="1" applyAlignment="1">
      <alignment vertical="center"/>
    </xf>
    <xf numFmtId="41" fontId="34" fillId="2" borderId="1" xfId="7" applyFont="1" applyFill="1" applyBorder="1" applyAlignment="1">
      <alignment horizontal="center" vertical="center"/>
    </xf>
    <xf numFmtId="41" fontId="33" fillId="2" borderId="1" xfId="1" applyFont="1" applyFill="1" applyBorder="1" applyAlignment="1">
      <alignment vertical="center"/>
    </xf>
    <xf numFmtId="41" fontId="35" fillId="0" borderId="1" xfId="7" applyFont="1" applyBorder="1">
      <alignment vertical="center"/>
    </xf>
    <xf numFmtId="41" fontId="35" fillId="0" borderId="2" xfId="1" applyFont="1" applyBorder="1">
      <alignment vertical="center"/>
    </xf>
    <xf numFmtId="41" fontId="33" fillId="3" borderId="4" xfId="7" applyFont="1" applyFill="1" applyBorder="1" applyAlignment="1">
      <alignment vertical="top"/>
    </xf>
    <xf numFmtId="41" fontId="35" fillId="0" borderId="1" xfId="7" applyFont="1" applyBorder="1" applyAlignment="1">
      <alignment horizontal="left" vertical="center"/>
    </xf>
    <xf numFmtId="41" fontId="36" fillId="3" borderId="25" xfId="1" applyFont="1" applyFill="1" applyBorder="1" applyAlignment="1">
      <alignment horizontal="right" vertical="center" wrapText="1"/>
    </xf>
    <xf numFmtId="41" fontId="36" fillId="3" borderId="28" xfId="1" applyFont="1" applyFill="1" applyBorder="1" applyAlignment="1">
      <alignment horizontal="right" vertical="center" wrapText="1"/>
    </xf>
    <xf numFmtId="41" fontId="36" fillId="3" borderId="1" xfId="1" applyFont="1" applyFill="1" applyBorder="1" applyAlignment="1">
      <alignment horizontal="right" vertical="center" wrapText="1"/>
    </xf>
    <xf numFmtId="41" fontId="35" fillId="0" borderId="1" xfId="1" applyFont="1" applyBorder="1">
      <alignment vertical="center"/>
    </xf>
    <xf numFmtId="41" fontId="33" fillId="0" borderId="0" xfId="7" applyFont="1" applyBorder="1" applyAlignment="1">
      <alignment horizontal="center" vertical="top"/>
    </xf>
    <xf numFmtId="41" fontId="35" fillId="0" borderId="0" xfId="7" applyFont="1" applyBorder="1" applyAlignment="1">
      <alignment horizontal="center" vertical="top"/>
    </xf>
    <xf numFmtId="41" fontId="35" fillId="0" borderId="0" xfId="7" applyFont="1" applyBorder="1">
      <alignment vertical="center"/>
    </xf>
    <xf numFmtId="41" fontId="35" fillId="0" borderId="0" xfId="1" applyFont="1" applyBorder="1">
      <alignment vertical="center"/>
    </xf>
    <xf numFmtId="41" fontId="33" fillId="2" borderId="14" xfId="7" applyFont="1" applyFill="1" applyBorder="1" applyAlignment="1">
      <alignment vertical="top"/>
    </xf>
    <xf numFmtId="41" fontId="33" fillId="2" borderId="1" xfId="7" applyFont="1" applyFill="1" applyBorder="1" applyAlignment="1">
      <alignment horizontal="center" vertical="center" shrinkToFit="1"/>
    </xf>
    <xf numFmtId="41" fontId="33" fillId="2" borderId="1" xfId="1" applyFont="1" applyFill="1" applyBorder="1">
      <alignment vertical="center"/>
    </xf>
    <xf numFmtId="41" fontId="37" fillId="2" borderId="1" xfId="1" applyFont="1" applyFill="1" applyBorder="1" applyAlignment="1">
      <alignment horizontal="right" vertical="center" wrapText="1"/>
    </xf>
    <xf numFmtId="0" fontId="36" fillId="3" borderId="27" xfId="6" applyFont="1" applyFill="1" applyBorder="1" applyAlignment="1">
      <alignment horizontal="left" vertical="center" wrapText="1"/>
    </xf>
    <xf numFmtId="41" fontId="36" fillId="3" borderId="0" xfId="1" applyFont="1" applyFill="1" applyBorder="1" applyAlignment="1">
      <alignment horizontal="right" vertical="center" wrapText="1"/>
    </xf>
    <xf numFmtId="41" fontId="33" fillId="2" borderId="4" xfId="7" applyFont="1" applyFill="1" applyBorder="1" applyAlignment="1">
      <alignment vertical="top"/>
    </xf>
    <xf numFmtId="41" fontId="33" fillId="2" borderId="1" xfId="7" applyFont="1" applyFill="1" applyBorder="1" applyAlignment="1">
      <alignment horizontal="center" vertical="center"/>
    </xf>
    <xf numFmtId="0" fontId="36" fillId="3" borderId="37" xfId="6" applyFont="1" applyFill="1" applyBorder="1" applyAlignment="1">
      <alignment horizontal="left" vertical="center" wrapText="1"/>
    </xf>
    <xf numFmtId="0" fontId="36" fillId="3" borderId="38" xfId="6" applyFont="1" applyFill="1" applyBorder="1" applyAlignment="1">
      <alignment horizontal="left" vertical="center" wrapText="1"/>
    </xf>
    <xf numFmtId="41" fontId="35" fillId="0" borderId="1" xfId="1" applyFont="1" applyBorder="1" applyAlignment="1">
      <alignment horizontal="right" vertical="center"/>
    </xf>
    <xf numFmtId="0" fontId="36" fillId="3" borderId="54" xfId="6" applyFont="1" applyFill="1" applyBorder="1" applyAlignment="1">
      <alignment horizontal="left" vertical="center" wrapText="1"/>
    </xf>
    <xf numFmtId="41" fontId="33" fillId="3" borderId="2" xfId="7" applyFont="1" applyFill="1" applyBorder="1" applyAlignment="1">
      <alignment vertical="top"/>
    </xf>
    <xf numFmtId="0" fontId="36" fillId="3" borderId="39" xfId="6" applyFont="1" applyFill="1" applyBorder="1" applyAlignment="1">
      <alignment horizontal="left" vertical="center" wrapText="1"/>
    </xf>
    <xf numFmtId="41" fontId="33" fillId="2" borderId="11" xfId="7" applyFont="1" applyFill="1" applyBorder="1" applyAlignment="1">
      <alignment vertical="top"/>
    </xf>
    <xf numFmtId="41" fontId="33" fillId="2" borderId="1" xfId="1" applyFont="1" applyFill="1" applyBorder="1" applyAlignment="1">
      <alignment horizontal="right" vertical="center"/>
    </xf>
    <xf numFmtId="41" fontId="33" fillId="0" borderId="1" xfId="7" applyFont="1" applyBorder="1" applyAlignment="1">
      <alignment horizontal="center" vertical="top"/>
    </xf>
    <xf numFmtId="41" fontId="35" fillId="0" borderId="10" xfId="7" applyFont="1" applyBorder="1" applyAlignment="1">
      <alignment horizontal="center" vertical="top"/>
    </xf>
    <xf numFmtId="41" fontId="35" fillId="0" borderId="1" xfId="7" applyFont="1" applyBorder="1" applyAlignment="1">
      <alignment horizontal="left" vertical="top" wrapText="1" shrinkToFit="1"/>
    </xf>
    <xf numFmtId="41" fontId="35" fillId="0" borderId="0" xfId="7" applyFont="1" applyBorder="1" applyAlignment="1">
      <alignment horizontal="left" vertical="center"/>
    </xf>
    <xf numFmtId="41" fontId="38" fillId="3" borderId="0" xfId="1" applyFont="1" applyFill="1" applyBorder="1" applyAlignment="1">
      <alignment horizontal="right" vertical="center" wrapText="1"/>
    </xf>
    <xf numFmtId="41" fontId="33" fillId="2" borderId="9" xfId="7" applyFont="1" applyFill="1" applyBorder="1" applyAlignment="1">
      <alignment horizontal="center" vertical="top" wrapText="1"/>
    </xf>
    <xf numFmtId="41" fontId="33" fillId="2" borderId="1" xfId="7" applyFont="1" applyFill="1" applyBorder="1" applyAlignment="1">
      <alignment horizontal="center" vertical="center" wrapText="1"/>
    </xf>
    <xf numFmtId="41" fontId="35" fillId="3" borderId="1" xfId="7" applyFont="1" applyFill="1" applyBorder="1" applyAlignment="1">
      <alignment horizontal="left" vertical="center" wrapText="1"/>
    </xf>
    <xf numFmtId="41" fontId="35" fillId="3" borderId="1" xfId="1" applyFont="1" applyFill="1" applyBorder="1" applyAlignment="1">
      <alignment horizontal="right" vertical="center"/>
    </xf>
    <xf numFmtId="41" fontId="33" fillId="3" borderId="1" xfId="1" applyFont="1" applyFill="1" applyBorder="1" applyAlignment="1">
      <alignment horizontal="right" vertical="center"/>
    </xf>
    <xf numFmtId="0" fontId="36" fillId="3" borderId="1" xfId="6" applyFont="1" applyFill="1" applyBorder="1" applyAlignment="1">
      <alignment horizontal="left" vertical="center" wrapText="1"/>
    </xf>
    <xf numFmtId="0" fontId="35" fillId="0" borderId="0" xfId="6" applyFont="1">
      <alignment vertical="center"/>
    </xf>
    <xf numFmtId="0" fontId="39" fillId="0" borderId="0" xfId="6" applyFont="1" applyAlignment="1">
      <alignment horizontal="left" vertical="center"/>
    </xf>
    <xf numFmtId="0" fontId="35" fillId="0" borderId="0" xfId="6" applyFont="1" applyAlignment="1">
      <alignment vertical="center"/>
    </xf>
    <xf numFmtId="0" fontId="33" fillId="2" borderId="1" xfId="6" applyFont="1" applyFill="1" applyBorder="1" applyAlignment="1">
      <alignment horizontal="center" vertical="center"/>
    </xf>
    <xf numFmtId="0" fontId="35" fillId="2" borderId="1" xfId="6" applyFont="1" applyFill="1" applyBorder="1" applyAlignment="1">
      <alignment horizontal="center" vertical="center"/>
    </xf>
    <xf numFmtId="0" fontId="35" fillId="2" borderId="50" xfId="6" applyFont="1" applyFill="1" applyBorder="1" applyAlignment="1">
      <alignment horizontal="center" vertical="center"/>
    </xf>
    <xf numFmtId="0" fontId="35" fillId="2" borderId="9" xfId="6" applyFont="1" applyFill="1" applyBorder="1" applyAlignment="1">
      <alignment horizontal="center" vertical="center"/>
    </xf>
    <xf numFmtId="41" fontId="35" fillId="2" borderId="1" xfId="7" applyFont="1" applyFill="1" applyBorder="1" applyAlignment="1">
      <alignment horizontal="center" vertical="center"/>
    </xf>
    <xf numFmtId="41" fontId="36" fillId="2" borderId="1" xfId="1" applyFont="1" applyFill="1" applyBorder="1" applyAlignment="1">
      <alignment horizontal="right" vertical="center" wrapText="1"/>
    </xf>
    <xf numFmtId="41" fontId="38" fillId="2" borderId="2" xfId="1" applyFont="1" applyFill="1" applyBorder="1">
      <alignment vertical="center"/>
    </xf>
    <xf numFmtId="0" fontId="35" fillId="0" borderId="1" xfId="6" applyFont="1" applyBorder="1" applyAlignment="1">
      <alignment horizontal="center" vertical="center"/>
    </xf>
    <xf numFmtId="41" fontId="35" fillId="0" borderId="50" xfId="1" applyFont="1" applyBorder="1" applyAlignment="1">
      <alignment vertical="center"/>
    </xf>
    <xf numFmtId="41" fontId="35" fillId="0" borderId="9" xfId="1" applyFont="1" applyBorder="1" applyAlignment="1">
      <alignment vertical="center"/>
    </xf>
    <xf numFmtId="41" fontId="35" fillId="0" borderId="1" xfId="1" applyFont="1" applyBorder="1" applyAlignment="1">
      <alignment vertical="center"/>
    </xf>
    <xf numFmtId="41" fontId="38" fillId="3" borderId="1" xfId="1" applyFont="1" applyFill="1" applyBorder="1" applyAlignment="1">
      <alignment horizontal="right" vertical="center" wrapText="1"/>
    </xf>
    <xf numFmtId="41" fontId="38" fillId="3" borderId="2" xfId="1" applyFont="1" applyFill="1" applyBorder="1">
      <alignment vertical="center"/>
    </xf>
    <xf numFmtId="0" fontId="35" fillId="0" borderId="0" xfId="6" applyFont="1" applyAlignment="1">
      <alignment horizontal="center" vertical="center"/>
    </xf>
    <xf numFmtId="0" fontId="35" fillId="0" borderId="1" xfId="6" applyFont="1" applyBorder="1" applyAlignment="1">
      <alignment horizontal="left" vertical="center"/>
    </xf>
    <xf numFmtId="41" fontId="35" fillId="0" borderId="1" xfId="1" applyFont="1" applyBorder="1" applyAlignment="1">
      <alignment horizontal="left" vertical="center"/>
    </xf>
    <xf numFmtId="176" fontId="41" fillId="0" borderId="0" xfId="0" applyNumberFormat="1" applyFont="1" applyFill="1" applyBorder="1" applyAlignment="1"/>
    <xf numFmtId="176" fontId="25" fillId="4" borderId="26" xfId="0" applyNumberFormat="1" applyFont="1" applyFill="1" applyBorder="1" applyAlignment="1">
      <alignment horizontal="right" vertical="center" wrapText="1"/>
    </xf>
    <xf numFmtId="0" fontId="38" fillId="0" borderId="1" xfId="0" applyFont="1" applyBorder="1">
      <alignment vertical="center"/>
    </xf>
    <xf numFmtId="176" fontId="25" fillId="3" borderId="25" xfId="0" applyNumberFormat="1" applyFont="1" applyFill="1" applyBorder="1" applyAlignment="1">
      <alignment horizontal="right" vertical="center" wrapText="1"/>
    </xf>
    <xf numFmtId="176" fontId="25" fillId="4" borderId="25" xfId="0" applyNumberFormat="1" applyFont="1" applyFill="1" applyBorder="1" applyAlignment="1">
      <alignment horizontal="right" vertical="center" wrapText="1"/>
    </xf>
    <xf numFmtId="176" fontId="42" fillId="2" borderId="25" xfId="0" applyNumberFormat="1" applyFont="1" applyFill="1" applyBorder="1" applyAlignment="1">
      <alignment horizontal="right" vertical="center" wrapText="1"/>
    </xf>
    <xf numFmtId="176" fontId="42" fillId="2" borderId="26" xfId="0" applyNumberFormat="1" applyFont="1" applyFill="1" applyBorder="1" applyAlignment="1">
      <alignment horizontal="right" vertical="center" wrapText="1"/>
    </xf>
    <xf numFmtId="0" fontId="38" fillId="2" borderId="1" xfId="0" applyFont="1" applyFill="1" applyBorder="1">
      <alignment vertical="center"/>
    </xf>
    <xf numFmtId="0" fontId="43" fillId="0" borderId="1" xfId="0" applyFont="1" applyBorder="1">
      <alignment vertical="center"/>
    </xf>
    <xf numFmtId="41" fontId="43" fillId="0" borderId="1" xfId="1" applyFont="1" applyBorder="1">
      <alignment vertical="center"/>
    </xf>
    <xf numFmtId="176" fontId="25" fillId="3" borderId="25" xfId="0" applyNumberFormat="1" applyFont="1" applyFill="1" applyBorder="1" applyAlignment="1">
      <alignment horizontal="center" vertical="center" wrapText="1"/>
    </xf>
    <xf numFmtId="176" fontId="25" fillId="3" borderId="28" xfId="0" applyNumberFormat="1" applyFont="1" applyFill="1" applyBorder="1" applyAlignment="1">
      <alignment horizontal="right" vertical="center" wrapText="1"/>
    </xf>
    <xf numFmtId="176" fontId="43" fillId="0" borderId="1" xfId="0" applyNumberFormat="1" applyFont="1" applyBorder="1">
      <alignment vertical="center"/>
    </xf>
    <xf numFmtId="3" fontId="43" fillId="0" borderId="1" xfId="0" applyNumberFormat="1" applyFont="1" applyBorder="1">
      <alignment vertical="center"/>
    </xf>
    <xf numFmtId="176" fontId="25" fillId="3" borderId="34" xfId="0" applyNumberFormat="1" applyFont="1" applyFill="1" applyBorder="1" applyAlignment="1">
      <alignment horizontal="center" vertical="center" wrapText="1"/>
    </xf>
    <xf numFmtId="176" fontId="25" fillId="3" borderId="29" xfId="0" applyNumberFormat="1" applyFont="1" applyFill="1" applyBorder="1" applyAlignment="1">
      <alignment horizontal="right" vertical="center" wrapText="1"/>
    </xf>
    <xf numFmtId="176" fontId="25" fillId="3" borderId="35" xfId="0" applyNumberFormat="1" applyFont="1" applyFill="1" applyBorder="1" applyAlignment="1">
      <alignment horizontal="right" vertical="center" wrapText="1"/>
    </xf>
    <xf numFmtId="176" fontId="43" fillId="0" borderId="14" xfId="0" applyNumberFormat="1" applyFont="1" applyBorder="1">
      <alignment vertical="center"/>
    </xf>
    <xf numFmtId="176" fontId="25" fillId="3" borderId="1" xfId="0" applyNumberFormat="1" applyFont="1" applyFill="1" applyBorder="1" applyAlignment="1">
      <alignment horizontal="center" vertical="center" wrapText="1"/>
    </xf>
    <xf numFmtId="176" fontId="25" fillId="3" borderId="1" xfId="0" applyNumberFormat="1" applyFont="1" applyFill="1" applyBorder="1" applyAlignment="1">
      <alignment horizontal="right" vertical="center" wrapText="1"/>
    </xf>
    <xf numFmtId="41" fontId="43" fillId="0" borderId="1" xfId="1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176" fontId="25" fillId="3" borderId="0" xfId="0" applyNumberFormat="1" applyFont="1" applyFill="1" applyBorder="1" applyAlignment="1">
      <alignment horizontal="right" vertical="center" wrapText="1"/>
    </xf>
    <xf numFmtId="41" fontId="44" fillId="2" borderId="1" xfId="0" applyNumberFormat="1" applyFont="1" applyFill="1" applyBorder="1">
      <alignment vertical="center"/>
    </xf>
    <xf numFmtId="0" fontId="38" fillId="0" borderId="0" xfId="0" applyFont="1">
      <alignment vertical="center"/>
    </xf>
    <xf numFmtId="0" fontId="38" fillId="0" borderId="0" xfId="10" applyFont="1">
      <alignment vertical="center"/>
    </xf>
    <xf numFmtId="0" fontId="38" fillId="0" borderId="0" xfId="10" applyFont="1" applyAlignment="1">
      <alignment horizontal="center" vertical="center"/>
    </xf>
    <xf numFmtId="0" fontId="45" fillId="0" borderId="0" xfId="10" applyFont="1" applyAlignment="1">
      <alignment horizontal="center" vertical="center"/>
    </xf>
    <xf numFmtId="0" fontId="38" fillId="0" borderId="0" xfId="10" applyFont="1" applyAlignment="1">
      <alignment horizontal="right" vertical="center"/>
    </xf>
    <xf numFmtId="0" fontId="38" fillId="0" borderId="16" xfId="10" applyFont="1" applyBorder="1" applyAlignment="1">
      <alignment horizontal="center" vertical="center"/>
    </xf>
    <xf numFmtId="0" fontId="38" fillId="0" borderId="2" xfId="10" applyFont="1" applyBorder="1" applyAlignment="1">
      <alignment horizontal="center" vertical="center"/>
    </xf>
    <xf numFmtId="176" fontId="38" fillId="0" borderId="2" xfId="10" applyNumberFormat="1" applyFont="1" applyBorder="1">
      <alignment vertical="center"/>
    </xf>
    <xf numFmtId="176" fontId="38" fillId="0" borderId="2" xfId="10" applyNumberFormat="1" applyFont="1" applyBorder="1" applyAlignment="1">
      <alignment horizontal="right" vertical="center"/>
    </xf>
    <xf numFmtId="0" fontId="38" fillId="0" borderId="18" xfId="10" applyFont="1" applyBorder="1" applyAlignment="1">
      <alignment horizontal="center" vertical="center"/>
    </xf>
    <xf numFmtId="0" fontId="38" fillId="0" borderId="1" xfId="10" applyFont="1" applyBorder="1" applyAlignment="1">
      <alignment horizontal="center" vertical="center" wrapText="1"/>
    </xf>
    <xf numFmtId="176" fontId="38" fillId="0" borderId="1" xfId="10" applyNumberFormat="1" applyFont="1" applyBorder="1">
      <alignment vertical="center"/>
    </xf>
    <xf numFmtId="176" fontId="35" fillId="3" borderId="1" xfId="11" applyNumberFormat="1" applyFont="1" applyFill="1" applyBorder="1" applyAlignment="1">
      <alignment horizontal="right" vertical="center"/>
    </xf>
    <xf numFmtId="0" fontId="38" fillId="0" borderId="52" xfId="10" applyFont="1" applyBorder="1" applyAlignment="1">
      <alignment horizontal="center" vertical="center"/>
    </xf>
    <xf numFmtId="176" fontId="38" fillId="0" borderId="1" xfId="10" applyNumberFormat="1" applyFont="1" applyBorder="1" applyAlignment="1">
      <alignment horizontal="right" vertical="center"/>
    </xf>
    <xf numFmtId="41" fontId="34" fillId="2" borderId="6" xfId="1" applyFont="1" applyFill="1" applyBorder="1">
      <alignment vertical="center"/>
    </xf>
    <xf numFmtId="176" fontId="34" fillId="2" borderId="20" xfId="10" applyNumberFormat="1" applyFont="1" applyFill="1" applyBorder="1">
      <alignment vertical="center"/>
    </xf>
    <xf numFmtId="0" fontId="38" fillId="0" borderId="58" xfId="0" applyFont="1" applyBorder="1" applyAlignment="1">
      <alignment horizontal="center" vertical="center" wrapText="1"/>
    </xf>
    <xf numFmtId="176" fontId="38" fillId="0" borderId="58" xfId="10" applyNumberFormat="1" applyFont="1" applyBorder="1" applyAlignment="1">
      <alignment horizontal="center" vertical="center" wrapText="1"/>
    </xf>
    <xf numFmtId="41" fontId="33" fillId="2" borderId="50" xfId="1" applyFont="1" applyFill="1" applyBorder="1" applyAlignment="1">
      <alignment vertical="center"/>
    </xf>
    <xf numFmtId="41" fontId="33" fillId="2" borderId="9" xfId="6" applyNumberFormat="1" applyFont="1" applyFill="1" applyBorder="1">
      <alignment vertical="center"/>
    </xf>
    <xf numFmtId="0" fontId="7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0" fillId="0" borderId="1" xfId="4" applyFont="1" applyBorder="1" applyAlignment="1">
      <alignment horizontal="center" vertical="center" wrapText="1"/>
    </xf>
    <xf numFmtId="0" fontId="30" fillId="0" borderId="1" xfId="4" applyFont="1" applyBorder="1" applyAlignment="1">
      <alignment horizontal="center" vertical="center"/>
    </xf>
    <xf numFmtId="0" fontId="28" fillId="0" borderId="0" xfId="4" applyFont="1" applyAlignment="1">
      <alignment horizontal="center" vertical="center"/>
    </xf>
    <xf numFmtId="0" fontId="30" fillId="0" borderId="0" xfId="4" applyFont="1" applyAlignment="1">
      <alignment horizontal="left" vertical="center"/>
    </xf>
    <xf numFmtId="0" fontId="30" fillId="0" borderId="0" xfId="4" applyFont="1" applyAlignment="1">
      <alignment horizontal="left" vertical="center" wrapText="1"/>
    </xf>
    <xf numFmtId="0" fontId="30" fillId="0" borderId="0" xfId="4" applyFont="1" applyAlignment="1">
      <alignment horizontal="center" vertical="center" wrapText="1"/>
    </xf>
    <xf numFmtId="41" fontId="30" fillId="0" borderId="11" xfId="4" applyNumberFormat="1" applyFont="1" applyBorder="1" applyAlignment="1">
      <alignment horizontal="center" vertical="center"/>
    </xf>
    <xf numFmtId="0" fontId="30" fillId="0" borderId="15" xfId="4" applyFont="1" applyBorder="1" applyAlignment="1">
      <alignment horizontal="center" vertical="center"/>
    </xf>
    <xf numFmtId="0" fontId="30" fillId="0" borderId="9" xfId="4" applyFont="1" applyBorder="1" applyAlignment="1">
      <alignment horizontal="center" vertical="center"/>
    </xf>
    <xf numFmtId="41" fontId="30" fillId="0" borderId="11" xfId="1" applyFont="1" applyBorder="1" applyAlignment="1">
      <alignment horizontal="right" vertical="center"/>
    </xf>
    <xf numFmtId="41" fontId="30" fillId="0" borderId="15" xfId="1" applyFont="1" applyBorder="1" applyAlignment="1">
      <alignment horizontal="right" vertical="center"/>
    </xf>
    <xf numFmtId="41" fontId="30" fillId="0" borderId="9" xfId="1" applyFont="1" applyBorder="1" applyAlignment="1">
      <alignment horizontal="right" vertical="center"/>
    </xf>
    <xf numFmtId="0" fontId="16" fillId="0" borderId="0" xfId="4" applyFont="1" applyAlignment="1">
      <alignment horizontal="left" vertical="center"/>
    </xf>
    <xf numFmtId="0" fontId="14" fillId="0" borderId="0" xfId="4" applyFont="1" applyAlignment="1">
      <alignment horizontal="left" vertical="center"/>
    </xf>
    <xf numFmtId="0" fontId="35" fillId="0" borderId="14" xfId="6" applyFont="1" applyBorder="1" applyAlignment="1">
      <alignment horizontal="center" vertical="center"/>
    </xf>
    <xf numFmtId="0" fontId="35" fillId="0" borderId="4" xfId="6" applyFont="1" applyBorder="1" applyAlignment="1">
      <alignment horizontal="center" vertical="center"/>
    </xf>
    <xf numFmtId="0" fontId="35" fillId="0" borderId="2" xfId="6" applyFont="1" applyBorder="1" applyAlignment="1">
      <alignment horizontal="center" vertical="center"/>
    </xf>
    <xf numFmtId="41" fontId="35" fillId="0" borderId="14" xfId="7" applyFont="1" applyBorder="1" applyAlignment="1">
      <alignment horizontal="center" vertical="top"/>
    </xf>
    <xf numFmtId="41" fontId="35" fillId="0" borderId="4" xfId="7" applyFont="1" applyBorder="1" applyAlignment="1">
      <alignment horizontal="center" vertical="top"/>
    </xf>
    <xf numFmtId="41" fontId="35" fillId="0" borderId="2" xfId="7" applyFont="1" applyBorder="1" applyAlignment="1">
      <alignment horizontal="center" vertical="top"/>
    </xf>
    <xf numFmtId="41" fontId="33" fillId="0" borderId="14" xfId="7" applyFont="1" applyBorder="1" applyAlignment="1">
      <alignment horizontal="center" vertical="top"/>
    </xf>
    <xf numFmtId="41" fontId="33" fillId="0" borderId="4" xfId="7" applyFont="1" applyBorder="1" applyAlignment="1">
      <alignment horizontal="center" vertical="top"/>
    </xf>
    <xf numFmtId="41" fontId="33" fillId="0" borderId="2" xfId="7" applyFont="1" applyBorder="1" applyAlignment="1">
      <alignment horizontal="center" vertical="top"/>
    </xf>
    <xf numFmtId="41" fontId="33" fillId="0" borderId="0" xfId="7" applyFont="1" applyBorder="1" applyAlignment="1">
      <alignment horizontal="center" vertical="top"/>
    </xf>
    <xf numFmtId="0" fontId="32" fillId="2" borderId="24" xfId="6" applyFont="1" applyFill="1" applyBorder="1" applyAlignment="1">
      <alignment horizontal="center" vertical="center"/>
    </xf>
    <xf numFmtId="0" fontId="32" fillId="2" borderId="12" xfId="6" applyFont="1" applyFill="1" applyBorder="1" applyAlignment="1">
      <alignment horizontal="center" vertical="center"/>
    </xf>
    <xf numFmtId="0" fontId="33" fillId="2" borderId="23" xfId="6" applyFont="1" applyFill="1" applyBorder="1" applyAlignment="1">
      <alignment horizontal="center" vertical="center"/>
    </xf>
    <xf numFmtId="0" fontId="33" fillId="2" borderId="21" xfId="6" applyFont="1" applyFill="1" applyBorder="1" applyAlignment="1">
      <alignment horizontal="center" vertical="center"/>
    </xf>
    <xf numFmtId="0" fontId="33" fillId="2" borderId="46" xfId="6" applyFont="1" applyFill="1" applyBorder="1" applyAlignment="1">
      <alignment horizontal="center" vertical="center" wrapText="1"/>
    </xf>
    <xf numFmtId="0" fontId="33" fillId="2" borderId="20" xfId="6" applyFont="1" applyFill="1" applyBorder="1" applyAlignment="1">
      <alignment horizontal="center" vertical="center" wrapText="1"/>
    </xf>
    <xf numFmtId="0" fontId="33" fillId="2" borderId="23" xfId="6" applyFont="1" applyFill="1" applyBorder="1" applyAlignment="1">
      <alignment horizontal="center" vertical="center" wrapText="1"/>
    </xf>
    <xf numFmtId="0" fontId="33" fillId="2" borderId="21" xfId="6" applyFont="1" applyFill="1" applyBorder="1" applyAlignment="1">
      <alignment horizontal="center" vertical="center" wrapText="1"/>
    </xf>
    <xf numFmtId="41" fontId="34" fillId="2" borderId="17" xfId="7" applyFont="1" applyFill="1" applyBorder="1" applyAlignment="1">
      <alignment horizontal="center" vertical="center"/>
    </xf>
    <xf numFmtId="41" fontId="34" fillId="2" borderId="10" xfId="7" applyFont="1" applyFill="1" applyBorder="1" applyAlignment="1">
      <alignment horizontal="center" vertical="center"/>
    </xf>
    <xf numFmtId="41" fontId="34" fillId="2" borderId="3" xfId="7" applyFont="1" applyFill="1" applyBorder="1" applyAlignment="1">
      <alignment horizontal="center" vertical="center"/>
    </xf>
    <xf numFmtId="41" fontId="33" fillId="3" borderId="14" xfId="7" applyFont="1" applyFill="1" applyBorder="1" applyAlignment="1">
      <alignment horizontal="center" vertical="top"/>
    </xf>
    <xf numFmtId="41" fontId="33" fillId="3" borderId="4" xfId="7" applyFont="1" applyFill="1" applyBorder="1" applyAlignment="1">
      <alignment horizontal="center" vertical="top"/>
    </xf>
    <xf numFmtId="41" fontId="33" fillId="3" borderId="2" xfId="7" applyFont="1" applyFill="1" applyBorder="1" applyAlignment="1">
      <alignment horizontal="center" vertical="top"/>
    </xf>
    <xf numFmtId="41" fontId="33" fillId="3" borderId="14" xfId="7" applyFont="1" applyFill="1" applyBorder="1" applyAlignment="1">
      <alignment horizontal="center" vertical="top" wrapText="1"/>
    </xf>
    <xf numFmtId="41" fontId="33" fillId="3" borderId="4" xfId="7" applyFont="1" applyFill="1" applyBorder="1" applyAlignment="1">
      <alignment horizontal="center" vertical="top" wrapText="1"/>
    </xf>
    <xf numFmtId="41" fontId="33" fillId="3" borderId="2" xfId="7" applyFont="1" applyFill="1" applyBorder="1" applyAlignment="1">
      <alignment horizontal="center" vertical="top" wrapText="1"/>
    </xf>
    <xf numFmtId="0" fontId="31" fillId="0" borderId="0" xfId="6" applyFont="1" applyAlignment="1">
      <alignment horizontal="center" vertical="center"/>
    </xf>
    <xf numFmtId="0" fontId="32" fillId="0" borderId="0" xfId="6" applyFont="1" applyAlignment="1">
      <alignment horizontal="left" vertical="center"/>
    </xf>
    <xf numFmtId="0" fontId="33" fillId="0" borderId="7" xfId="6" applyFont="1" applyBorder="1" applyAlignment="1">
      <alignment horizontal="right" vertical="center"/>
    </xf>
    <xf numFmtId="0" fontId="32" fillId="2" borderId="19" xfId="6" applyFont="1" applyFill="1" applyBorder="1" applyAlignment="1">
      <alignment horizontal="center" vertical="center"/>
    </xf>
    <xf numFmtId="0" fontId="32" fillId="2" borderId="48" xfId="6" applyFont="1" applyFill="1" applyBorder="1" applyAlignment="1">
      <alignment horizontal="center" vertical="center"/>
    </xf>
    <xf numFmtId="0" fontId="32" fillId="2" borderId="49" xfId="6" applyFont="1" applyFill="1" applyBorder="1" applyAlignment="1">
      <alignment horizontal="center" vertical="center"/>
    </xf>
    <xf numFmtId="41" fontId="33" fillId="0" borderId="14" xfId="7" applyFont="1" applyBorder="1" applyAlignment="1">
      <alignment horizontal="center" vertical="top" wrapText="1"/>
    </xf>
    <xf numFmtId="41" fontId="33" fillId="2" borderId="14" xfId="7" applyFont="1" applyFill="1" applyBorder="1" applyAlignment="1">
      <alignment horizontal="center" vertical="center" wrapText="1"/>
    </xf>
    <xf numFmtId="41" fontId="33" fillId="2" borderId="4" xfId="7" applyFont="1" applyFill="1" applyBorder="1" applyAlignment="1">
      <alignment horizontal="center" vertical="center"/>
    </xf>
    <xf numFmtId="41" fontId="33" fillId="2" borderId="2" xfId="7" applyFont="1" applyFill="1" applyBorder="1" applyAlignment="1">
      <alignment horizontal="center" vertical="center"/>
    </xf>
    <xf numFmtId="0" fontId="33" fillId="2" borderId="1" xfId="6" applyFont="1" applyFill="1" applyBorder="1" applyAlignment="1">
      <alignment horizontal="center" vertical="center"/>
    </xf>
    <xf numFmtId="0" fontId="39" fillId="0" borderId="0" xfId="6" applyFont="1" applyAlignment="1">
      <alignment horizontal="left" vertical="center"/>
    </xf>
    <xf numFmtId="0" fontId="33" fillId="2" borderId="1" xfId="6" applyFont="1" applyFill="1" applyBorder="1" applyAlignment="1">
      <alignment horizontal="center" vertical="center" wrapText="1"/>
    </xf>
    <xf numFmtId="0" fontId="33" fillId="2" borderId="14" xfId="6" applyFont="1" applyFill="1" applyBorder="1" applyAlignment="1">
      <alignment horizontal="center" vertical="center" wrapText="1"/>
    </xf>
    <xf numFmtId="0" fontId="33" fillId="2" borderId="2" xfId="6" applyFont="1" applyFill="1" applyBorder="1" applyAlignment="1">
      <alignment horizontal="center" vertical="center" wrapText="1"/>
    </xf>
    <xf numFmtId="0" fontId="33" fillId="2" borderId="40" xfId="6" applyFont="1" applyFill="1" applyBorder="1" applyAlignment="1">
      <alignment horizontal="center" vertical="center"/>
    </xf>
    <xf numFmtId="0" fontId="33" fillId="2" borderId="44" xfId="6" applyFont="1" applyFill="1" applyBorder="1" applyAlignment="1">
      <alignment horizontal="center" vertical="center"/>
    </xf>
    <xf numFmtId="0" fontId="33" fillId="2" borderId="45" xfId="6" applyFont="1" applyFill="1" applyBorder="1" applyAlignment="1">
      <alignment horizontal="center" vertical="center"/>
    </xf>
    <xf numFmtId="0" fontId="33" fillId="2" borderId="8" xfId="6" applyFont="1" applyFill="1" applyBorder="1" applyAlignment="1">
      <alignment horizontal="center" vertical="center"/>
    </xf>
    <xf numFmtId="0" fontId="33" fillId="2" borderId="10" xfId="6" applyFont="1" applyFill="1" applyBorder="1" applyAlignment="1">
      <alignment horizontal="center" vertical="center"/>
    </xf>
    <xf numFmtId="0" fontId="33" fillId="2" borderId="3" xfId="6" applyFont="1" applyFill="1" applyBorder="1" applyAlignment="1">
      <alignment horizontal="center" vertical="center"/>
    </xf>
    <xf numFmtId="0" fontId="32" fillId="2" borderId="11" xfId="6" applyFont="1" applyFill="1" applyBorder="1" applyAlignment="1">
      <alignment horizontal="center" vertical="center"/>
    </xf>
    <xf numFmtId="0" fontId="32" fillId="2" borderId="15" xfId="6" applyFont="1" applyFill="1" applyBorder="1" applyAlignment="1">
      <alignment horizontal="center" vertical="center"/>
    </xf>
    <xf numFmtId="0" fontId="32" fillId="2" borderId="9" xfId="6" applyFont="1" applyFill="1" applyBorder="1" applyAlignment="1">
      <alignment horizontal="center" vertical="center"/>
    </xf>
    <xf numFmtId="176" fontId="43" fillId="0" borderId="14" xfId="0" applyNumberFormat="1" applyFont="1" applyBorder="1" applyAlignment="1">
      <alignment horizontal="right" vertical="center"/>
    </xf>
    <xf numFmtId="0" fontId="43" fillId="0" borderId="4" xfId="0" applyFont="1" applyBorder="1" applyAlignment="1">
      <alignment horizontal="right" vertical="center"/>
    </xf>
    <xf numFmtId="0" fontId="43" fillId="0" borderId="2" xfId="0" applyFont="1" applyBorder="1" applyAlignment="1">
      <alignment horizontal="right" vertical="center"/>
    </xf>
    <xf numFmtId="176" fontId="43" fillId="0" borderId="1" xfId="0" applyNumberFormat="1" applyFont="1" applyBorder="1" applyAlignment="1">
      <alignment horizontal="right" vertical="center"/>
    </xf>
    <xf numFmtId="0" fontId="43" fillId="0" borderId="1" xfId="0" applyFont="1" applyBorder="1" applyAlignment="1">
      <alignment horizontal="right" vertical="center"/>
    </xf>
    <xf numFmtId="176" fontId="25" fillId="3" borderId="14" xfId="0" applyNumberFormat="1" applyFont="1" applyFill="1" applyBorder="1" applyAlignment="1">
      <alignment horizontal="center" vertical="center" wrapText="1"/>
    </xf>
    <xf numFmtId="176" fontId="25" fillId="3" borderId="4" xfId="0" applyNumberFormat="1" applyFont="1" applyFill="1" applyBorder="1" applyAlignment="1">
      <alignment horizontal="center" vertical="center" wrapText="1"/>
    </xf>
    <xf numFmtId="176" fontId="25" fillId="3" borderId="2" xfId="0" applyNumberFormat="1" applyFont="1" applyFill="1" applyBorder="1" applyAlignment="1">
      <alignment horizontal="center" vertical="center" wrapText="1"/>
    </xf>
    <xf numFmtId="176" fontId="25" fillId="3" borderId="57" xfId="0" applyNumberFormat="1" applyFont="1" applyFill="1" applyBorder="1" applyAlignment="1">
      <alignment horizontal="right" vertical="center" wrapText="1"/>
    </xf>
    <xf numFmtId="176" fontId="25" fillId="3" borderId="54" xfId="0" applyNumberFormat="1" applyFont="1" applyFill="1" applyBorder="1" applyAlignment="1">
      <alignment horizontal="right" vertical="center" wrapText="1"/>
    </xf>
    <xf numFmtId="176" fontId="25" fillId="3" borderId="8" xfId="0" applyNumberFormat="1" applyFont="1" applyFill="1" applyBorder="1" applyAlignment="1">
      <alignment horizontal="right" vertical="center" wrapText="1"/>
    </xf>
    <xf numFmtId="176" fontId="25" fillId="4" borderId="34" xfId="0" applyNumberFormat="1" applyFont="1" applyFill="1" applyBorder="1" applyAlignment="1">
      <alignment horizontal="right" vertical="center" wrapText="1"/>
    </xf>
    <xf numFmtId="176" fontId="25" fillId="4" borderId="29" xfId="0" applyNumberFormat="1" applyFont="1" applyFill="1" applyBorder="1" applyAlignment="1">
      <alignment horizontal="right" vertical="center" wrapText="1"/>
    </xf>
    <xf numFmtId="176" fontId="25" fillId="4" borderId="25" xfId="0" applyNumberFormat="1" applyFont="1" applyFill="1" applyBorder="1" applyAlignment="1">
      <alignment horizontal="right" vertical="center" wrapText="1"/>
    </xf>
    <xf numFmtId="176" fontId="25" fillId="3" borderId="56" xfId="0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5" fillId="3" borderId="44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3" borderId="55" xfId="0" applyFont="1" applyFill="1" applyBorder="1" applyAlignment="1">
      <alignment horizontal="center" vertical="center" wrapText="1"/>
    </xf>
    <xf numFmtId="0" fontId="25" fillId="3" borderId="14" xfId="0" applyFont="1" applyFill="1" applyBorder="1" applyAlignment="1">
      <alignment horizontal="center" vertical="center" wrapText="1"/>
    </xf>
    <xf numFmtId="0" fontId="25" fillId="3" borderId="4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0" fontId="25" fillId="4" borderId="34" xfId="0" applyFont="1" applyFill="1" applyBorder="1" applyAlignment="1">
      <alignment horizontal="center" vertical="center" wrapText="1"/>
    </xf>
    <xf numFmtId="0" fontId="25" fillId="4" borderId="29" xfId="0" applyFont="1" applyFill="1" applyBorder="1" applyAlignment="1">
      <alignment horizontal="center" vertical="center" wrapText="1"/>
    </xf>
    <xf numFmtId="176" fontId="40" fillId="0" borderId="0" xfId="0" applyNumberFormat="1" applyFont="1" applyFill="1" applyBorder="1" applyAlignment="1">
      <alignment horizontal="center"/>
    </xf>
    <xf numFmtId="0" fontId="24" fillId="0" borderId="36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3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176" fontId="25" fillId="4" borderId="34" xfId="0" applyNumberFormat="1" applyFont="1" applyFill="1" applyBorder="1" applyAlignment="1">
      <alignment horizontal="center" vertical="center" wrapText="1"/>
    </xf>
    <xf numFmtId="176" fontId="25" fillId="4" borderId="29" xfId="0" applyNumberFormat="1" applyFont="1" applyFill="1" applyBorder="1" applyAlignment="1">
      <alignment horizontal="center" vertical="center" wrapText="1"/>
    </xf>
    <xf numFmtId="176" fontId="25" fillId="4" borderId="25" xfId="0" applyNumberFormat="1" applyFont="1" applyFill="1" applyBorder="1" applyAlignment="1">
      <alignment horizontal="center" vertical="center" wrapText="1"/>
    </xf>
    <xf numFmtId="176" fontId="25" fillId="4" borderId="35" xfId="0" applyNumberFormat="1" applyFont="1" applyFill="1" applyBorder="1" applyAlignment="1">
      <alignment horizontal="right" vertical="center" wrapText="1"/>
    </xf>
    <xf numFmtId="176" fontId="25" fillId="4" borderId="32" xfId="0" applyNumberFormat="1" applyFont="1" applyFill="1" applyBorder="1" applyAlignment="1">
      <alignment horizontal="right" vertical="center" wrapText="1"/>
    </xf>
    <xf numFmtId="176" fontId="25" fillId="4" borderId="28" xfId="0" applyNumberFormat="1" applyFont="1" applyFill="1" applyBorder="1" applyAlignment="1">
      <alignment horizontal="right" vertical="center" wrapText="1"/>
    </xf>
    <xf numFmtId="0" fontId="25" fillId="4" borderId="25" xfId="0" applyFont="1" applyFill="1" applyBorder="1" applyAlignment="1">
      <alignment horizontal="center" vertical="center" wrapText="1"/>
    </xf>
    <xf numFmtId="0" fontId="34" fillId="2" borderId="12" xfId="10" applyFont="1" applyFill="1" applyBorder="1" applyAlignment="1">
      <alignment horizontal="center" vertical="center" wrapText="1"/>
    </xf>
    <xf numFmtId="0" fontId="34" fillId="2" borderId="6" xfId="10" applyFont="1" applyFill="1" applyBorder="1" applyAlignment="1">
      <alignment horizontal="center" vertical="center" wrapText="1"/>
    </xf>
    <xf numFmtId="0" fontId="34" fillId="2" borderId="30" xfId="10" applyFont="1" applyFill="1" applyBorder="1" applyAlignment="1">
      <alignment horizontal="center" vertical="center" wrapText="1"/>
    </xf>
    <xf numFmtId="0" fontId="34" fillId="2" borderId="31" xfId="10" applyFont="1" applyFill="1" applyBorder="1" applyAlignment="1">
      <alignment horizontal="center" vertical="center"/>
    </xf>
    <xf numFmtId="0" fontId="34" fillId="2" borderId="23" xfId="10" applyFont="1" applyFill="1" applyBorder="1" applyAlignment="1">
      <alignment horizontal="center" vertical="center" wrapText="1"/>
    </xf>
    <xf numFmtId="0" fontId="34" fillId="2" borderId="21" xfId="10" applyFont="1" applyFill="1" applyBorder="1" applyAlignment="1">
      <alignment horizontal="center" vertical="center"/>
    </xf>
    <xf numFmtId="177" fontId="34" fillId="2" borderId="47" xfId="10" applyNumberFormat="1" applyFont="1" applyFill="1" applyBorder="1" applyAlignment="1">
      <alignment horizontal="right" vertical="center"/>
    </xf>
    <xf numFmtId="177" fontId="34" fillId="2" borderId="7" xfId="10" applyNumberFormat="1" applyFont="1" applyFill="1" applyBorder="1" applyAlignment="1">
      <alignment horizontal="right" vertical="center"/>
    </xf>
    <xf numFmtId="177" fontId="34" fillId="2" borderId="53" xfId="10" applyNumberFormat="1" applyFont="1" applyFill="1" applyBorder="1" applyAlignment="1">
      <alignment horizontal="right" vertical="center"/>
    </xf>
    <xf numFmtId="0" fontId="38" fillId="0" borderId="0" xfId="0" applyFont="1" applyAlignment="1">
      <alignment horizontal="center" vertical="center"/>
    </xf>
    <xf numFmtId="0" fontId="38" fillId="0" borderId="0" xfId="10" applyFont="1" applyAlignment="1">
      <alignment horizontal="left" vertical="center"/>
    </xf>
    <xf numFmtId="0" fontId="34" fillId="2" borderId="13" xfId="10" applyFont="1" applyFill="1" applyBorder="1" applyAlignment="1">
      <alignment horizontal="center" vertical="center"/>
    </xf>
    <xf numFmtId="0" fontId="34" fillId="2" borderId="5" xfId="10" applyFont="1" applyFill="1" applyBorder="1" applyAlignment="1">
      <alignment horizontal="center" vertical="center"/>
    </xf>
    <xf numFmtId="0" fontId="34" fillId="2" borderId="12" xfId="10" applyFont="1" applyFill="1" applyBorder="1" applyAlignment="1">
      <alignment horizontal="center" vertical="center"/>
    </xf>
    <xf numFmtId="0" fontId="34" fillId="2" borderId="6" xfId="10" applyFont="1" applyFill="1" applyBorder="1" applyAlignment="1">
      <alignment horizontal="center" vertical="center"/>
    </xf>
  </cellXfs>
  <cellStyles count="15">
    <cellStyle name="백분율 2" xfId="9"/>
    <cellStyle name="쉼표 [0]" xfId="1" builtinId="6"/>
    <cellStyle name="쉼표 [0] 2" xfId="2"/>
    <cellStyle name="쉼표 [0] 3" xfId="7"/>
    <cellStyle name="쉼표 [0] 3 2" xfId="13"/>
    <cellStyle name="표준" xfId="0" builtinId="0"/>
    <cellStyle name="표준 2" xfId="3"/>
    <cellStyle name="표준 2 2" xfId="10"/>
    <cellStyle name="표준 2 6" xfId="8"/>
    <cellStyle name="표준 3" xfId="6"/>
    <cellStyle name="표준 3 2" xfId="11"/>
    <cellStyle name="표준 3 2 2" xfId="14"/>
    <cellStyle name="표준 3 3" xfId="12"/>
    <cellStyle name="표준_예산서" xfId="5"/>
    <cellStyle name="표준_예산서(주간보호)A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tabSelected="1" zoomScaleNormal="100" workbookViewId="0">
      <selection activeCell="A13" sqref="A13:L13"/>
    </sheetView>
  </sheetViews>
  <sheetFormatPr defaultRowHeight="13.5"/>
  <cols>
    <col min="4" max="4" width="5" customWidth="1"/>
    <col min="12" max="12" width="11.21875" customWidth="1"/>
  </cols>
  <sheetData>
    <row r="3" spans="1:18" ht="201.75" customHeight="1"/>
    <row r="4" spans="1:18" ht="35.25">
      <c r="A4" s="167"/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</row>
    <row r="5" spans="1:18" ht="38.25">
      <c r="A5" s="168" t="s">
        <v>135</v>
      </c>
      <c r="B5" s="168"/>
      <c r="C5" s="168"/>
      <c r="D5" s="168"/>
      <c r="E5" s="168"/>
      <c r="F5" s="168"/>
      <c r="G5" s="168"/>
      <c r="H5" s="168"/>
      <c r="I5" s="168"/>
      <c r="J5" s="168"/>
      <c r="K5" s="168"/>
      <c r="L5" s="168"/>
      <c r="M5" s="12"/>
      <c r="N5" s="12"/>
      <c r="O5" s="12"/>
      <c r="P5" s="12"/>
      <c r="Q5" s="12"/>
      <c r="R5" s="12"/>
    </row>
    <row r="6" spans="1:18" ht="2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>
      <c r="A13" s="169" t="s">
        <v>114</v>
      </c>
      <c r="B13" s="169"/>
      <c r="C13" s="169"/>
      <c r="D13" s="169"/>
      <c r="E13" s="169"/>
      <c r="F13" s="169"/>
      <c r="G13" s="169"/>
      <c r="H13" s="169"/>
      <c r="I13" s="169"/>
      <c r="J13" s="169"/>
      <c r="K13" s="169"/>
      <c r="L13" s="169"/>
      <c r="M13" s="13"/>
      <c r="N13" s="13"/>
      <c r="O13" s="13"/>
      <c r="P13" s="13"/>
      <c r="Q13" s="13"/>
      <c r="R13" s="13"/>
    </row>
  </sheetData>
  <mergeCells count="3">
    <mergeCell ref="A4:L4"/>
    <mergeCell ref="A5:L5"/>
    <mergeCell ref="A13:L13"/>
  </mergeCells>
  <phoneticPr fontId="5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zoomScaleNormal="100" workbookViewId="0">
      <selection activeCell="J8" sqref="J8"/>
    </sheetView>
  </sheetViews>
  <sheetFormatPr defaultRowHeight="13.5"/>
  <cols>
    <col min="1" max="1" width="8.109375" style="9" customWidth="1"/>
    <col min="2" max="2" width="10.33203125" style="9" customWidth="1"/>
    <col min="3" max="3" width="10.77734375" style="9" customWidth="1"/>
    <col min="4" max="5" width="9.21875" style="11" customWidth="1"/>
    <col min="6" max="6" width="8.77734375" style="10" customWidth="1"/>
    <col min="7" max="7" width="41.77734375" style="6" customWidth="1"/>
    <col min="8" max="8" width="11.21875" style="6" bestFit="1" customWidth="1"/>
    <col min="9" max="16384" width="8.88671875" style="6"/>
  </cols>
  <sheetData>
    <row r="1" spans="1:12" ht="37.5" customHeight="1">
      <c r="A1" s="172" t="s">
        <v>11</v>
      </c>
      <c r="B1" s="172"/>
      <c r="C1" s="172"/>
      <c r="D1" s="172"/>
      <c r="E1" s="172"/>
      <c r="F1" s="172"/>
      <c r="G1" s="172"/>
      <c r="H1" s="5"/>
      <c r="I1" s="5"/>
      <c r="J1" s="5"/>
    </row>
    <row r="2" spans="1:12" ht="24" customHeight="1">
      <c r="A2" s="55"/>
      <c r="B2" s="55"/>
      <c r="C2" s="55"/>
      <c r="D2" s="55"/>
      <c r="E2" s="55"/>
      <c r="F2" s="55"/>
      <c r="G2" s="55"/>
      <c r="H2" s="5"/>
      <c r="I2" s="5"/>
      <c r="J2" s="5"/>
    </row>
    <row r="3" spans="1:12" s="8" customFormat="1" ht="27" customHeight="1">
      <c r="A3" s="173" t="s">
        <v>136</v>
      </c>
      <c r="B3" s="173"/>
      <c r="C3" s="173"/>
      <c r="D3" s="173"/>
      <c r="E3" s="173"/>
      <c r="F3" s="173"/>
      <c r="G3" s="173"/>
      <c r="H3" s="7"/>
      <c r="I3" s="7"/>
      <c r="J3" s="7"/>
    </row>
    <row r="4" spans="1:12" s="8" customFormat="1" ht="18" customHeight="1">
      <c r="A4" s="173"/>
      <c r="B4" s="173"/>
      <c r="C4" s="173"/>
      <c r="D4" s="173"/>
      <c r="E4" s="173"/>
      <c r="F4" s="173"/>
      <c r="G4" s="173"/>
      <c r="H4" s="7"/>
      <c r="I4" s="7"/>
      <c r="J4" s="7"/>
    </row>
    <row r="5" spans="1:12" s="8" customFormat="1" ht="40.5" customHeight="1">
      <c r="A5" s="174" t="s">
        <v>137</v>
      </c>
      <c r="B5" s="173"/>
      <c r="C5" s="173"/>
      <c r="D5" s="173"/>
      <c r="E5" s="173"/>
      <c r="F5" s="173"/>
      <c r="G5" s="173"/>
      <c r="H5" s="14"/>
      <c r="I5" s="14"/>
      <c r="J5" s="14"/>
      <c r="K5" s="15"/>
      <c r="L5" s="15"/>
    </row>
    <row r="6" spans="1:12" s="8" customFormat="1" ht="17.25" customHeight="1">
      <c r="A6" s="175"/>
      <c r="B6" s="175"/>
      <c r="C6" s="175"/>
      <c r="D6" s="175"/>
      <c r="E6" s="175"/>
      <c r="F6" s="175"/>
      <c r="G6" s="175"/>
      <c r="H6" s="7"/>
      <c r="I6" s="7"/>
      <c r="J6" s="7"/>
    </row>
    <row r="7" spans="1:12" s="8" customFormat="1" ht="27" customHeight="1">
      <c r="A7" s="170" t="s">
        <v>12</v>
      </c>
      <c r="B7" s="170"/>
      <c r="C7" s="170"/>
      <c r="D7" s="171" t="s">
        <v>115</v>
      </c>
      <c r="E7" s="171"/>
      <c r="F7" s="171"/>
      <c r="G7" s="56" t="s">
        <v>13</v>
      </c>
      <c r="H7" s="7"/>
      <c r="I7" s="7"/>
      <c r="J7" s="7"/>
    </row>
    <row r="8" spans="1:12" s="8" customFormat="1" ht="27" customHeight="1">
      <c r="A8" s="170" t="s">
        <v>14</v>
      </c>
      <c r="B8" s="170"/>
      <c r="C8" s="170"/>
      <c r="D8" s="176">
        <v>195868000</v>
      </c>
      <c r="E8" s="177"/>
      <c r="F8" s="178"/>
      <c r="G8" s="56"/>
      <c r="H8" s="7"/>
      <c r="I8" s="7"/>
      <c r="J8" s="7"/>
    </row>
    <row r="9" spans="1:12" s="8" customFormat="1" ht="27" customHeight="1">
      <c r="A9" s="170" t="s">
        <v>15</v>
      </c>
      <c r="B9" s="170"/>
      <c r="C9" s="170"/>
      <c r="D9" s="176">
        <v>195868000</v>
      </c>
      <c r="E9" s="177"/>
      <c r="F9" s="178"/>
      <c r="G9" s="56"/>
      <c r="H9" s="7"/>
      <c r="I9" s="7"/>
      <c r="J9" s="7"/>
    </row>
    <row r="10" spans="1:12" s="8" customFormat="1" ht="27" customHeight="1">
      <c r="A10" s="170" t="s">
        <v>16</v>
      </c>
      <c r="B10" s="170"/>
      <c r="C10" s="170"/>
      <c r="D10" s="179">
        <v>0</v>
      </c>
      <c r="E10" s="180"/>
      <c r="F10" s="181"/>
      <c r="G10" s="56"/>
      <c r="H10" s="7"/>
      <c r="I10" s="7"/>
      <c r="J10" s="7"/>
    </row>
    <row r="11" spans="1:12" s="8" customFormat="1" ht="27" customHeight="1">
      <c r="A11" s="173" t="s">
        <v>138</v>
      </c>
      <c r="B11" s="173" t="s">
        <v>17</v>
      </c>
      <c r="C11" s="173"/>
      <c r="D11" s="173"/>
      <c r="E11" s="173"/>
      <c r="F11" s="173"/>
      <c r="G11" s="173"/>
      <c r="H11" s="7"/>
      <c r="I11" s="7"/>
      <c r="J11" s="7"/>
    </row>
    <row r="12" spans="1:12" s="8" customFormat="1" ht="17.25" customHeight="1">
      <c r="A12" s="57"/>
      <c r="B12" s="57"/>
      <c r="C12" s="57"/>
      <c r="D12" s="57"/>
      <c r="E12" s="57"/>
      <c r="F12" s="57"/>
      <c r="G12" s="57"/>
      <c r="H12" s="7"/>
      <c r="I12" s="7"/>
      <c r="J12" s="7"/>
    </row>
    <row r="13" spans="1:12" s="8" customFormat="1" ht="27" customHeight="1">
      <c r="A13" s="173" t="s">
        <v>139</v>
      </c>
      <c r="B13" s="173"/>
      <c r="C13" s="173"/>
      <c r="D13" s="173"/>
      <c r="E13" s="173"/>
      <c r="F13" s="173"/>
      <c r="G13" s="173"/>
      <c r="H13" s="7"/>
      <c r="I13" s="7"/>
      <c r="J13" s="7"/>
    </row>
    <row r="14" spans="1:12" s="8" customFormat="1" ht="18" customHeight="1">
      <c r="A14" s="173"/>
      <c r="B14" s="173"/>
      <c r="C14" s="173"/>
      <c r="D14" s="173"/>
      <c r="E14" s="173"/>
      <c r="F14" s="173"/>
      <c r="G14" s="173"/>
      <c r="H14" s="7"/>
      <c r="I14" s="7"/>
      <c r="J14" s="7"/>
    </row>
    <row r="15" spans="1:12" s="8" customFormat="1" ht="27" customHeight="1">
      <c r="A15" s="173" t="s">
        <v>140</v>
      </c>
      <c r="B15" s="173"/>
      <c r="C15" s="173" t="s">
        <v>18</v>
      </c>
      <c r="D15" s="173"/>
      <c r="E15" s="173"/>
      <c r="F15" s="173"/>
      <c r="G15" s="173"/>
      <c r="H15" s="7"/>
      <c r="I15" s="7"/>
      <c r="J15" s="7"/>
    </row>
    <row r="16" spans="1:12" s="8" customFormat="1" ht="16.5" customHeight="1">
      <c r="A16" s="57"/>
      <c r="B16" s="57"/>
      <c r="C16" s="57"/>
      <c r="D16" s="57"/>
      <c r="E16" s="57"/>
      <c r="F16" s="57"/>
      <c r="G16" s="57"/>
      <c r="H16" s="7"/>
      <c r="I16" s="7"/>
      <c r="J16" s="7"/>
    </row>
    <row r="17" spans="1:10" s="8" customFormat="1" ht="27" customHeight="1">
      <c r="A17" s="173" t="s">
        <v>141</v>
      </c>
      <c r="B17" s="173"/>
      <c r="C17" s="173"/>
      <c r="D17" s="173"/>
      <c r="E17" s="173"/>
      <c r="F17" s="173"/>
      <c r="G17" s="173"/>
      <c r="H17" s="7"/>
      <c r="I17" s="7"/>
      <c r="J17" s="7"/>
    </row>
    <row r="18" spans="1:10" s="8" customFormat="1" ht="16.5" customHeight="1">
      <c r="A18" s="57"/>
      <c r="B18" s="57"/>
      <c r="C18" s="57"/>
      <c r="D18" s="57"/>
      <c r="E18" s="57"/>
      <c r="F18" s="57"/>
      <c r="G18" s="57"/>
      <c r="H18" s="7"/>
      <c r="I18" s="7"/>
      <c r="J18" s="7"/>
    </row>
    <row r="19" spans="1:10" s="8" customFormat="1" ht="57" customHeight="1">
      <c r="A19" s="174" t="s">
        <v>19</v>
      </c>
      <c r="B19" s="173"/>
      <c r="C19" s="173"/>
      <c r="D19" s="173"/>
      <c r="E19" s="173"/>
      <c r="F19" s="173"/>
      <c r="G19" s="173"/>
      <c r="H19" s="7"/>
      <c r="I19" s="7"/>
      <c r="J19" s="7"/>
    </row>
    <row r="20" spans="1:10" s="8" customFormat="1" ht="18" customHeight="1">
      <c r="A20" s="57"/>
      <c r="B20" s="57"/>
      <c r="C20" s="57"/>
      <c r="D20" s="57"/>
      <c r="E20" s="57"/>
      <c r="F20" s="57"/>
      <c r="G20" s="57"/>
      <c r="H20" s="7"/>
      <c r="I20" s="7"/>
      <c r="J20" s="7"/>
    </row>
    <row r="21" spans="1:10" s="8" customFormat="1" ht="50.25" customHeight="1">
      <c r="A21" s="174" t="s">
        <v>20</v>
      </c>
      <c r="B21" s="173"/>
      <c r="C21" s="173"/>
      <c r="D21" s="173"/>
      <c r="E21" s="173"/>
      <c r="F21" s="173"/>
      <c r="G21" s="173"/>
      <c r="H21" s="7"/>
      <c r="I21" s="7"/>
      <c r="J21" s="7"/>
    </row>
    <row r="22" spans="1:10" s="8" customFormat="1" ht="14.25">
      <c r="A22" s="183"/>
      <c r="B22" s="183"/>
      <c r="C22" s="183"/>
      <c r="D22" s="183"/>
      <c r="E22" s="183" t="s">
        <v>21</v>
      </c>
      <c r="F22" s="183"/>
      <c r="G22" s="183">
        <v>59119</v>
      </c>
      <c r="H22" s="7"/>
      <c r="I22" s="7"/>
      <c r="J22" s="7"/>
    </row>
    <row r="23" spans="1:10" s="8" customFormat="1" ht="14.25">
      <c r="A23" s="183"/>
      <c r="B23" s="183"/>
      <c r="C23" s="183"/>
      <c r="D23" s="183"/>
      <c r="E23" s="183"/>
      <c r="F23" s="183"/>
      <c r="G23" s="183"/>
      <c r="H23" s="7"/>
      <c r="I23" s="7"/>
      <c r="J23" s="7"/>
    </row>
    <row r="24" spans="1:10" ht="18.75">
      <c r="A24" s="182"/>
      <c r="B24" s="182"/>
      <c r="C24" s="182"/>
      <c r="D24" s="182"/>
      <c r="E24" s="182"/>
      <c r="F24" s="182"/>
      <c r="G24" s="182"/>
      <c r="H24" s="5"/>
      <c r="I24" s="5"/>
      <c r="J24" s="5"/>
    </row>
    <row r="25" spans="1:10" ht="18.75">
      <c r="A25" s="182"/>
      <c r="B25" s="182"/>
      <c r="C25" s="182"/>
      <c r="D25" s="182"/>
      <c r="E25" s="182"/>
      <c r="F25" s="182"/>
      <c r="G25" s="182"/>
      <c r="H25" s="5"/>
      <c r="I25" s="5"/>
      <c r="J25" s="5"/>
    </row>
    <row r="26" spans="1:10" ht="18.75">
      <c r="A26" s="182"/>
      <c r="B26" s="182"/>
      <c r="C26" s="182"/>
      <c r="D26" s="182"/>
      <c r="E26" s="182"/>
      <c r="F26" s="182"/>
      <c r="G26" s="182"/>
      <c r="H26" s="5"/>
      <c r="I26" s="5"/>
      <c r="J26" s="5"/>
    </row>
    <row r="27" spans="1:10" ht="18.75">
      <c r="A27" s="182"/>
      <c r="B27" s="182"/>
      <c r="C27" s="182"/>
      <c r="D27" s="182"/>
      <c r="E27" s="182"/>
      <c r="F27" s="182"/>
      <c r="G27" s="182"/>
      <c r="H27" s="5"/>
      <c r="I27" s="5"/>
      <c r="J27" s="5"/>
    </row>
    <row r="28" spans="1:10" ht="18.75">
      <c r="A28" s="182"/>
      <c r="B28" s="182"/>
      <c r="C28" s="182"/>
      <c r="D28" s="182"/>
      <c r="E28" s="182"/>
      <c r="F28" s="182"/>
      <c r="G28" s="182"/>
      <c r="H28" s="5"/>
      <c r="I28" s="5"/>
      <c r="J28" s="5"/>
    </row>
    <row r="29" spans="1:10">
      <c r="A29" s="6"/>
      <c r="B29" s="6"/>
      <c r="C29" s="6"/>
      <c r="D29" s="9"/>
      <c r="E29" s="9"/>
    </row>
    <row r="30" spans="1:10">
      <c r="A30" s="6"/>
      <c r="B30" s="6"/>
      <c r="C30" s="6"/>
      <c r="D30" s="10"/>
      <c r="E30" s="10"/>
    </row>
    <row r="31" spans="1:10">
      <c r="A31" s="6"/>
      <c r="B31" s="6"/>
      <c r="C31" s="6"/>
      <c r="D31" s="9"/>
      <c r="E31" s="9"/>
    </row>
    <row r="33" ht="0.75" customHeight="1"/>
  </sheetData>
  <mergeCells count="27">
    <mergeCell ref="A27:G27"/>
    <mergeCell ref="A28:G28"/>
    <mergeCell ref="A21:G21"/>
    <mergeCell ref="A22:G22"/>
    <mergeCell ref="A23:G23"/>
    <mergeCell ref="A24:G24"/>
    <mergeCell ref="A25:G25"/>
    <mergeCell ref="A26:G26"/>
    <mergeCell ref="A19:G19"/>
    <mergeCell ref="A8:C8"/>
    <mergeCell ref="D8:F8"/>
    <mergeCell ref="A9:C9"/>
    <mergeCell ref="D9:F9"/>
    <mergeCell ref="A10:C10"/>
    <mergeCell ref="D10:F10"/>
    <mergeCell ref="A11:G11"/>
    <mergeCell ref="A13:G13"/>
    <mergeCell ref="A14:G14"/>
    <mergeCell ref="A15:G15"/>
    <mergeCell ref="A17:G17"/>
    <mergeCell ref="A7:C7"/>
    <mergeCell ref="D7:F7"/>
    <mergeCell ref="A1:G1"/>
    <mergeCell ref="A3:G3"/>
    <mergeCell ref="A4:G4"/>
    <mergeCell ref="A5:G5"/>
    <mergeCell ref="A6:G6"/>
  </mergeCells>
  <phoneticPr fontId="5" type="noConversion"/>
  <printOptions horizontalCentered="1" verticalCentered="1"/>
  <pageMargins left="0.59055118110236227" right="0.59055118110236227" top="0.47244094488188981" bottom="0.39370078740157483" header="0.51181102362204722" footer="0.35433070866141736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zoomScale="90" zoomScaleNormal="90" workbookViewId="0">
      <pane ySplit="1" topLeftCell="A2" activePane="bottomLeft" state="frozen"/>
      <selection pane="bottomLeft" activeCell="O9" sqref="O9"/>
    </sheetView>
  </sheetViews>
  <sheetFormatPr defaultRowHeight="16.5"/>
  <cols>
    <col min="1" max="1" width="9.77734375" style="16" customWidth="1"/>
    <col min="2" max="2" width="9.5546875" style="16" customWidth="1"/>
    <col min="3" max="3" width="13.109375" style="16" customWidth="1"/>
    <col min="4" max="4" width="16.77734375" style="16" customWidth="1"/>
    <col min="5" max="5" width="14.77734375" style="16" bestFit="1" customWidth="1"/>
    <col min="6" max="6" width="17.109375" style="16" customWidth="1"/>
    <col min="7" max="7" width="14.6640625" style="16" customWidth="1"/>
    <col min="8" max="9" width="11.109375" style="16" customWidth="1"/>
    <col min="10" max="10" width="17.33203125" style="16" customWidth="1"/>
    <col min="11" max="11" width="18.33203125" style="16" customWidth="1"/>
    <col min="12" max="12" width="14" style="16" bestFit="1" customWidth="1"/>
    <col min="13" max="13" width="13.88671875" style="16" customWidth="1"/>
    <col min="14" max="14" width="17.44140625" style="16" customWidth="1"/>
    <col min="15" max="16" width="8.88671875" style="16"/>
    <col min="17" max="17" width="16.33203125" style="16" bestFit="1" customWidth="1"/>
    <col min="18" max="16384" width="8.88671875" style="16"/>
  </cols>
  <sheetData>
    <row r="1" spans="1:14" ht="25.5">
      <c r="A1" s="211" t="s">
        <v>134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</row>
    <row r="2" spans="1:14">
      <c r="A2" s="212" t="s">
        <v>72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</row>
    <row r="3" spans="1:14" ht="17.25" thickBot="1">
      <c r="A3" s="213" t="s">
        <v>73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  <c r="N3" s="213"/>
    </row>
    <row r="4" spans="1:14" ht="17.25" thickBot="1">
      <c r="A4" s="214" t="s">
        <v>74</v>
      </c>
      <c r="B4" s="215"/>
      <c r="C4" s="215"/>
      <c r="D4" s="215"/>
      <c r="E4" s="215"/>
      <c r="F4" s="215"/>
      <c r="G4" s="216"/>
      <c r="H4" s="194" t="s">
        <v>75</v>
      </c>
      <c r="I4" s="195"/>
      <c r="J4" s="195"/>
      <c r="K4" s="195"/>
      <c r="L4" s="195"/>
      <c r="M4" s="195"/>
      <c r="N4" s="195"/>
    </row>
    <row r="5" spans="1:14" ht="16.5" customHeight="1">
      <c r="A5" s="196" t="s">
        <v>76</v>
      </c>
      <c r="B5" s="196" t="s">
        <v>77</v>
      </c>
      <c r="C5" s="196" t="s">
        <v>78</v>
      </c>
      <c r="D5" s="198" t="s">
        <v>146</v>
      </c>
      <c r="E5" s="200" t="s">
        <v>145</v>
      </c>
      <c r="F5" s="198" t="s">
        <v>142</v>
      </c>
      <c r="G5" s="198" t="s">
        <v>143</v>
      </c>
      <c r="H5" s="196" t="s">
        <v>79</v>
      </c>
      <c r="I5" s="196" t="s">
        <v>80</v>
      </c>
      <c r="J5" s="196" t="s">
        <v>81</v>
      </c>
      <c r="K5" s="200" t="s">
        <v>154</v>
      </c>
      <c r="L5" s="200" t="s">
        <v>145</v>
      </c>
      <c r="M5" s="198" t="s">
        <v>153</v>
      </c>
      <c r="N5" s="198" t="s">
        <v>144</v>
      </c>
    </row>
    <row r="6" spans="1:14" ht="17.25" thickBot="1">
      <c r="A6" s="197"/>
      <c r="B6" s="197"/>
      <c r="C6" s="197"/>
      <c r="D6" s="199"/>
      <c r="E6" s="201"/>
      <c r="F6" s="199"/>
      <c r="G6" s="199"/>
      <c r="H6" s="197"/>
      <c r="I6" s="197"/>
      <c r="J6" s="197"/>
      <c r="K6" s="201"/>
      <c r="L6" s="201"/>
      <c r="M6" s="199"/>
      <c r="N6" s="199"/>
    </row>
    <row r="7" spans="1:14">
      <c r="A7" s="202" t="s">
        <v>82</v>
      </c>
      <c r="B7" s="203"/>
      <c r="C7" s="204"/>
      <c r="D7" s="58">
        <f>D8</f>
        <v>193396000</v>
      </c>
      <c r="E7" s="58">
        <f t="shared" ref="E7:F7" si="0">E8</f>
        <v>2472000</v>
      </c>
      <c r="F7" s="58">
        <f t="shared" si="0"/>
        <v>195868000</v>
      </c>
      <c r="G7" s="59">
        <f t="shared" ref="G7:G8" si="1">F7-D7</f>
        <v>2472000</v>
      </c>
      <c r="H7" s="202" t="s">
        <v>82</v>
      </c>
      <c r="I7" s="203"/>
      <c r="J7" s="204"/>
      <c r="K7" s="58">
        <f>K8+K12+K15+K22+K24</f>
        <v>193396000</v>
      </c>
      <c r="L7" s="58">
        <f t="shared" ref="L7:N7" si="2">L8+L12+L15+L22+L24</f>
        <v>2472000</v>
      </c>
      <c r="M7" s="58">
        <v>0</v>
      </c>
      <c r="N7" s="58">
        <f t="shared" si="2"/>
        <v>195868000</v>
      </c>
    </row>
    <row r="8" spans="1:14">
      <c r="A8" s="60" t="s">
        <v>83</v>
      </c>
      <c r="B8" s="61" t="s">
        <v>83</v>
      </c>
      <c r="C8" s="62" t="s">
        <v>84</v>
      </c>
      <c r="D8" s="59">
        <f>SUM(D9:D11)</f>
        <v>193396000</v>
      </c>
      <c r="E8" s="59">
        <f>SUM(E9:E11)</f>
        <v>2472000</v>
      </c>
      <c r="F8" s="59">
        <f>SUM(F9:F11)</f>
        <v>195868000</v>
      </c>
      <c r="G8" s="59">
        <f t="shared" si="1"/>
        <v>2472000</v>
      </c>
      <c r="H8" s="60" t="s">
        <v>85</v>
      </c>
      <c r="I8" s="61" t="s">
        <v>86</v>
      </c>
      <c r="J8" s="62" t="s">
        <v>87</v>
      </c>
      <c r="K8" s="63">
        <f>SUM(K9:K11)</f>
        <v>159304000</v>
      </c>
      <c r="L8" s="63">
        <f>SUM(L9:L11)</f>
        <v>2472000</v>
      </c>
      <c r="M8" s="63">
        <v>-2000740</v>
      </c>
      <c r="N8" s="63">
        <f>SUM(N9:N11)</f>
        <v>159775260</v>
      </c>
    </row>
    <row r="9" spans="1:14">
      <c r="A9" s="190"/>
      <c r="B9" s="187"/>
      <c r="C9" s="64" t="s">
        <v>88</v>
      </c>
      <c r="D9" s="65">
        <v>84162000</v>
      </c>
      <c r="E9" s="65">
        <v>1236000</v>
      </c>
      <c r="F9" s="65">
        <f>D9+E9</f>
        <v>85398000</v>
      </c>
      <c r="G9" s="65">
        <f>F9-D9</f>
        <v>1236000</v>
      </c>
      <c r="H9" s="66"/>
      <c r="I9" s="187"/>
      <c r="J9" s="67" t="s">
        <v>89</v>
      </c>
      <c r="K9" s="68">
        <v>133683000</v>
      </c>
      <c r="L9" s="69">
        <v>2472000</v>
      </c>
      <c r="M9" s="70"/>
      <c r="N9" s="70">
        <f>SUM(K9:M9)</f>
        <v>136155000</v>
      </c>
    </row>
    <row r="10" spans="1:14">
      <c r="A10" s="191"/>
      <c r="B10" s="188"/>
      <c r="C10" s="64" t="s">
        <v>90</v>
      </c>
      <c r="D10" s="71">
        <v>47516000</v>
      </c>
      <c r="E10" s="71">
        <v>618000</v>
      </c>
      <c r="F10" s="65">
        <f t="shared" ref="F10:F11" si="3">D10+E10</f>
        <v>48134000</v>
      </c>
      <c r="G10" s="65">
        <f t="shared" ref="G10:G11" si="4">F10-D10</f>
        <v>618000</v>
      </c>
      <c r="H10" s="66"/>
      <c r="I10" s="188"/>
      <c r="J10" s="67" t="s">
        <v>91</v>
      </c>
      <c r="K10" s="68">
        <v>11237000</v>
      </c>
      <c r="L10" s="69"/>
      <c r="M10" s="70">
        <v>310</v>
      </c>
      <c r="N10" s="70">
        <f t="shared" ref="N10:N29" si="5">SUM(K10:M10)</f>
        <v>11237310</v>
      </c>
    </row>
    <row r="11" spans="1:14">
      <c r="A11" s="192"/>
      <c r="B11" s="189"/>
      <c r="C11" s="64" t="s">
        <v>109</v>
      </c>
      <c r="D11" s="71">
        <v>61718000</v>
      </c>
      <c r="E11" s="71">
        <v>618000</v>
      </c>
      <c r="F11" s="65">
        <f t="shared" si="3"/>
        <v>62336000</v>
      </c>
      <c r="G11" s="65">
        <f t="shared" si="4"/>
        <v>618000</v>
      </c>
      <c r="H11" s="66"/>
      <c r="I11" s="189"/>
      <c r="J11" s="67" t="s">
        <v>92</v>
      </c>
      <c r="K11" s="68">
        <v>14384000</v>
      </c>
      <c r="L11" s="69"/>
      <c r="M11" s="70">
        <v>-2001050</v>
      </c>
      <c r="N11" s="70">
        <f t="shared" si="5"/>
        <v>12382950</v>
      </c>
    </row>
    <row r="12" spans="1:14">
      <c r="A12" s="72"/>
      <c r="B12" s="73"/>
      <c r="C12" s="74"/>
      <c r="D12" s="75"/>
      <c r="E12" s="75"/>
      <c r="F12" s="75"/>
      <c r="G12" s="75"/>
      <c r="H12" s="66"/>
      <c r="I12" s="76" t="s">
        <v>93</v>
      </c>
      <c r="J12" s="77" t="s">
        <v>87</v>
      </c>
      <c r="K12" s="78">
        <f>SUM(K13:K14)</f>
        <v>500000</v>
      </c>
      <c r="L12" s="78">
        <f>SUM(L13:L14)</f>
        <v>0</v>
      </c>
      <c r="M12" s="78">
        <f>SUM(M13:M14)</f>
        <v>-284200</v>
      </c>
      <c r="N12" s="79">
        <f t="shared" si="5"/>
        <v>215800</v>
      </c>
    </row>
    <row r="13" spans="1:14">
      <c r="A13" s="72"/>
      <c r="B13" s="73"/>
      <c r="C13" s="74"/>
      <c r="D13" s="75"/>
      <c r="E13" s="75"/>
      <c r="F13" s="75"/>
      <c r="G13" s="75"/>
      <c r="H13" s="66"/>
      <c r="I13" s="187"/>
      <c r="J13" s="80" t="s">
        <v>94</v>
      </c>
      <c r="K13" s="69">
        <v>200000</v>
      </c>
      <c r="L13" s="70"/>
      <c r="M13" s="81">
        <v>-185200</v>
      </c>
      <c r="N13" s="70">
        <f t="shared" si="5"/>
        <v>14800</v>
      </c>
    </row>
    <row r="14" spans="1:14">
      <c r="A14" s="72"/>
      <c r="B14" s="73"/>
      <c r="C14" s="74"/>
      <c r="D14" s="75"/>
      <c r="E14" s="75"/>
      <c r="F14" s="75"/>
      <c r="G14" s="75"/>
      <c r="H14" s="66"/>
      <c r="I14" s="189"/>
      <c r="J14" s="80" t="s">
        <v>95</v>
      </c>
      <c r="K14" s="68">
        <v>300000</v>
      </c>
      <c r="L14" s="69"/>
      <c r="M14" s="70">
        <v>-99000</v>
      </c>
      <c r="N14" s="70">
        <f t="shared" si="5"/>
        <v>201000</v>
      </c>
    </row>
    <row r="15" spans="1:14">
      <c r="A15" s="72"/>
      <c r="B15" s="73"/>
      <c r="C15" s="74"/>
      <c r="D15" s="75"/>
      <c r="E15" s="75"/>
      <c r="F15" s="75"/>
      <c r="G15" s="75"/>
      <c r="H15" s="66"/>
      <c r="I15" s="82" t="s">
        <v>96</v>
      </c>
      <c r="J15" s="83" t="s">
        <v>22</v>
      </c>
      <c r="K15" s="78">
        <f>SUM(K16:K21)</f>
        <v>15728000</v>
      </c>
      <c r="L15" s="78">
        <f>SUM(L16:L21)</f>
        <v>0</v>
      </c>
      <c r="M15" s="78">
        <f>SUM(M16:M21)</f>
        <v>1213140</v>
      </c>
      <c r="N15" s="79">
        <f t="shared" si="5"/>
        <v>16941140</v>
      </c>
    </row>
    <row r="16" spans="1:14">
      <c r="A16" s="72"/>
      <c r="B16" s="73"/>
      <c r="C16" s="74"/>
      <c r="D16" s="75"/>
      <c r="E16" s="75"/>
      <c r="F16" s="75"/>
      <c r="G16" s="75"/>
      <c r="H16" s="66"/>
      <c r="I16" s="184"/>
      <c r="J16" s="84" t="s">
        <v>97</v>
      </c>
      <c r="K16" s="71">
        <v>300000</v>
      </c>
      <c r="L16" s="71"/>
      <c r="M16" s="71">
        <v>90700</v>
      </c>
      <c r="N16" s="70">
        <f t="shared" si="5"/>
        <v>390700</v>
      </c>
    </row>
    <row r="17" spans="1:14">
      <c r="A17" s="72"/>
      <c r="B17" s="73"/>
      <c r="C17" s="74"/>
      <c r="D17" s="75"/>
      <c r="E17" s="75"/>
      <c r="F17" s="75"/>
      <c r="G17" s="75"/>
      <c r="H17" s="66"/>
      <c r="I17" s="185"/>
      <c r="J17" s="85" t="s">
        <v>71</v>
      </c>
      <c r="K17" s="86">
        <v>4488000</v>
      </c>
      <c r="L17" s="86"/>
      <c r="M17" s="86">
        <v>646710</v>
      </c>
      <c r="N17" s="70">
        <f t="shared" si="5"/>
        <v>5134710</v>
      </c>
    </row>
    <row r="18" spans="1:14">
      <c r="A18" s="72"/>
      <c r="B18" s="73"/>
      <c r="C18" s="74"/>
      <c r="D18" s="75"/>
      <c r="E18" s="75"/>
      <c r="F18" s="75"/>
      <c r="G18" s="75"/>
      <c r="H18" s="66"/>
      <c r="I18" s="185"/>
      <c r="J18" s="85" t="s">
        <v>98</v>
      </c>
      <c r="K18" s="86">
        <v>3700000</v>
      </c>
      <c r="L18" s="86"/>
      <c r="M18" s="86">
        <v>404140</v>
      </c>
      <c r="N18" s="70">
        <f t="shared" si="5"/>
        <v>4104140</v>
      </c>
    </row>
    <row r="19" spans="1:14">
      <c r="A19" s="72"/>
      <c r="B19" s="73"/>
      <c r="C19" s="74"/>
      <c r="D19" s="75"/>
      <c r="E19" s="75"/>
      <c r="F19" s="75"/>
      <c r="G19" s="75"/>
      <c r="H19" s="66"/>
      <c r="I19" s="185"/>
      <c r="J19" s="85" t="s">
        <v>99</v>
      </c>
      <c r="K19" s="86">
        <v>1800000</v>
      </c>
      <c r="L19" s="86"/>
      <c r="M19" s="86">
        <v>-202370</v>
      </c>
      <c r="N19" s="70">
        <f t="shared" si="5"/>
        <v>1597630</v>
      </c>
    </row>
    <row r="20" spans="1:14">
      <c r="A20" s="72"/>
      <c r="B20" s="73"/>
      <c r="C20" s="74"/>
      <c r="D20" s="75"/>
      <c r="E20" s="75"/>
      <c r="F20" s="75"/>
      <c r="G20" s="75"/>
      <c r="H20" s="66"/>
      <c r="I20" s="185"/>
      <c r="J20" s="87" t="s">
        <v>147</v>
      </c>
      <c r="K20" s="86">
        <v>500000</v>
      </c>
      <c r="L20" s="86"/>
      <c r="M20" s="86">
        <v>660000</v>
      </c>
      <c r="N20" s="70">
        <f t="shared" si="5"/>
        <v>1160000</v>
      </c>
    </row>
    <row r="21" spans="1:14">
      <c r="A21" s="72"/>
      <c r="B21" s="73"/>
      <c r="C21" s="74"/>
      <c r="D21" s="75"/>
      <c r="E21" s="75"/>
      <c r="F21" s="75"/>
      <c r="G21" s="75"/>
      <c r="H21" s="88"/>
      <c r="I21" s="186"/>
      <c r="J21" s="89" t="s">
        <v>100</v>
      </c>
      <c r="K21" s="86">
        <v>4940000</v>
      </c>
      <c r="L21" s="86"/>
      <c r="M21" s="86">
        <v>-386040</v>
      </c>
      <c r="N21" s="70">
        <f t="shared" si="5"/>
        <v>4553960</v>
      </c>
    </row>
    <row r="22" spans="1:14">
      <c r="A22" s="72"/>
      <c r="B22" s="73"/>
      <c r="C22" s="74"/>
      <c r="D22" s="75"/>
      <c r="E22" s="75"/>
      <c r="F22" s="75"/>
      <c r="G22" s="75"/>
      <c r="H22" s="60" t="s">
        <v>101</v>
      </c>
      <c r="I22" s="90" t="s">
        <v>102</v>
      </c>
      <c r="J22" s="83" t="s">
        <v>87</v>
      </c>
      <c r="K22" s="91">
        <f>SUM(K23:K23)</f>
        <v>1600000</v>
      </c>
      <c r="L22" s="91">
        <f>SUM(L23:L23)</f>
        <v>0</v>
      </c>
      <c r="M22" s="91">
        <f>SUM(M23:M23)</f>
        <v>1071800</v>
      </c>
      <c r="N22" s="79">
        <f t="shared" si="5"/>
        <v>2671800</v>
      </c>
    </row>
    <row r="23" spans="1:14">
      <c r="A23" s="72"/>
      <c r="B23" s="73"/>
      <c r="C23" s="74"/>
      <c r="D23" s="75"/>
      <c r="E23" s="75"/>
      <c r="F23" s="75"/>
      <c r="G23" s="75"/>
      <c r="H23" s="92"/>
      <c r="I23" s="93"/>
      <c r="J23" s="94" t="s">
        <v>103</v>
      </c>
      <c r="K23" s="86">
        <v>1600000</v>
      </c>
      <c r="L23" s="86"/>
      <c r="M23" s="86">
        <v>1071800</v>
      </c>
      <c r="N23" s="70">
        <f t="shared" si="5"/>
        <v>2671800</v>
      </c>
    </row>
    <row r="24" spans="1:14">
      <c r="A24" s="193"/>
      <c r="B24" s="193"/>
      <c r="C24" s="95"/>
      <c r="D24" s="96"/>
      <c r="E24" s="96"/>
      <c r="F24" s="96"/>
      <c r="G24" s="96"/>
      <c r="H24" s="60" t="s">
        <v>104</v>
      </c>
      <c r="I24" s="97" t="s">
        <v>105</v>
      </c>
      <c r="J24" s="98" t="s">
        <v>106</v>
      </c>
      <c r="K24" s="91">
        <f>SUM(K25:K29)</f>
        <v>16264000</v>
      </c>
      <c r="L24" s="91">
        <f t="shared" ref="L24:M24" si="6">SUM(L25:L29)</f>
        <v>0</v>
      </c>
      <c r="M24" s="91">
        <f t="shared" si="6"/>
        <v>0</v>
      </c>
      <c r="N24" s="79">
        <f t="shared" si="5"/>
        <v>16264000</v>
      </c>
    </row>
    <row r="25" spans="1:14">
      <c r="A25" s="193"/>
      <c r="B25" s="193"/>
      <c r="C25" s="95"/>
      <c r="D25" s="96"/>
      <c r="E25" s="96"/>
      <c r="F25" s="96"/>
      <c r="G25" s="96"/>
      <c r="H25" s="205"/>
      <c r="I25" s="208"/>
      <c r="J25" s="99" t="s">
        <v>148</v>
      </c>
      <c r="K25" s="100">
        <v>7560000</v>
      </c>
      <c r="L25" s="100"/>
      <c r="M25" s="100"/>
      <c r="N25" s="70">
        <f t="shared" si="5"/>
        <v>7560000</v>
      </c>
    </row>
    <row r="26" spans="1:14">
      <c r="A26" s="193"/>
      <c r="B26" s="193"/>
      <c r="C26" s="95"/>
      <c r="D26" s="96"/>
      <c r="E26" s="96"/>
      <c r="F26" s="96"/>
      <c r="G26" s="96"/>
      <c r="H26" s="206"/>
      <c r="I26" s="209"/>
      <c r="J26" s="99" t="s">
        <v>149</v>
      </c>
      <c r="K26" s="100">
        <v>1200000</v>
      </c>
      <c r="L26" s="101"/>
      <c r="M26" s="101"/>
      <c r="N26" s="70">
        <f t="shared" si="5"/>
        <v>1200000</v>
      </c>
    </row>
    <row r="27" spans="1:14">
      <c r="A27" s="193"/>
      <c r="B27" s="193"/>
      <c r="C27" s="95"/>
      <c r="D27" s="96"/>
      <c r="E27" s="96"/>
      <c r="F27" s="96"/>
      <c r="G27" s="96"/>
      <c r="H27" s="206"/>
      <c r="I27" s="209"/>
      <c r="J27" s="99" t="s">
        <v>150</v>
      </c>
      <c r="K27" s="100">
        <v>2384000</v>
      </c>
      <c r="L27" s="101"/>
      <c r="M27" s="101"/>
      <c r="N27" s="70">
        <f t="shared" si="5"/>
        <v>2384000</v>
      </c>
    </row>
    <row r="28" spans="1:14">
      <c r="A28" s="193"/>
      <c r="B28" s="193"/>
      <c r="C28" s="95"/>
      <c r="D28" s="96"/>
      <c r="E28" s="96"/>
      <c r="F28" s="96"/>
      <c r="G28" s="96"/>
      <c r="H28" s="206"/>
      <c r="I28" s="209"/>
      <c r="J28" s="99" t="s">
        <v>151</v>
      </c>
      <c r="K28" s="100">
        <v>1700000</v>
      </c>
      <c r="L28" s="100"/>
      <c r="M28" s="100"/>
      <c r="N28" s="70">
        <f t="shared" si="5"/>
        <v>1700000</v>
      </c>
    </row>
    <row r="29" spans="1:14">
      <c r="A29" s="193"/>
      <c r="B29" s="193"/>
      <c r="C29" s="95"/>
      <c r="D29" s="96"/>
      <c r="E29" s="96"/>
      <c r="F29" s="96"/>
      <c r="G29" s="96"/>
      <c r="H29" s="207"/>
      <c r="I29" s="210"/>
      <c r="J29" s="102" t="s">
        <v>152</v>
      </c>
      <c r="K29" s="70">
        <v>3420000</v>
      </c>
      <c r="L29" s="70"/>
      <c r="M29" s="70"/>
      <c r="N29" s="70">
        <f t="shared" si="5"/>
        <v>3420000</v>
      </c>
    </row>
    <row r="30" spans="1:14">
      <c r="A30" s="42"/>
      <c r="B30" s="32"/>
      <c r="C30" s="30"/>
      <c r="D30" s="31"/>
      <c r="E30" s="31"/>
      <c r="F30" s="31"/>
      <c r="G30" s="31"/>
    </row>
  </sheetData>
  <mergeCells count="30">
    <mergeCell ref="M5:M6"/>
    <mergeCell ref="A1:N1"/>
    <mergeCell ref="A2:N2"/>
    <mergeCell ref="A3:N3"/>
    <mergeCell ref="A7:C7"/>
    <mergeCell ref="F5:F6"/>
    <mergeCell ref="N5:N6"/>
    <mergeCell ref="G5:G6"/>
    <mergeCell ref="A4:G4"/>
    <mergeCell ref="A24:A29"/>
    <mergeCell ref="B24:B29"/>
    <mergeCell ref="H4:N4"/>
    <mergeCell ref="A5:A6"/>
    <mergeCell ref="B5:B6"/>
    <mergeCell ref="C5:C6"/>
    <mergeCell ref="D5:D6"/>
    <mergeCell ref="E5:E6"/>
    <mergeCell ref="H5:H6"/>
    <mergeCell ref="I5:I6"/>
    <mergeCell ref="J5:J6"/>
    <mergeCell ref="K5:K6"/>
    <mergeCell ref="L5:L6"/>
    <mergeCell ref="H7:J7"/>
    <mergeCell ref="H25:H29"/>
    <mergeCell ref="I25:I29"/>
    <mergeCell ref="I16:I21"/>
    <mergeCell ref="I9:I11"/>
    <mergeCell ref="I13:I14"/>
    <mergeCell ref="B9:B11"/>
    <mergeCell ref="A9:A11"/>
  </mergeCells>
  <phoneticPr fontId="5" type="noConversion"/>
  <pageMargins left="0.51181102362204722" right="0.51181102362204722" top="0.74803149606299213" bottom="0.74803149606299213" header="0.31496062992125984" footer="0.31496062992125984"/>
  <pageSetup paperSize="9" scale="59" fitToHeight="0" orientation="landscape" r:id="rId1"/>
  <colBreaks count="1" manualBreakCount="1">
    <brk id="1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zoomScaleNormal="100" workbookViewId="0">
      <selection activeCell="G21" sqref="G21"/>
    </sheetView>
  </sheetViews>
  <sheetFormatPr defaultRowHeight="16.5"/>
  <cols>
    <col min="1" max="1" width="10.21875" style="16" customWidth="1"/>
    <col min="2" max="2" width="11.77734375" style="16" customWidth="1"/>
    <col min="3" max="3" width="14.77734375" style="16" customWidth="1"/>
    <col min="4" max="4" width="16.44140625" style="16" customWidth="1"/>
    <col min="5" max="6" width="15.88671875" style="16" customWidth="1"/>
    <col min="7" max="7" width="15.77734375" style="16" customWidth="1"/>
    <col min="8" max="8" width="15.109375" style="16" customWidth="1"/>
    <col min="9" max="9" width="13.5546875" style="16" customWidth="1"/>
    <col min="10" max="10" width="14.44140625" style="16" customWidth="1"/>
    <col min="11" max="11" width="15.77734375" style="16" customWidth="1"/>
    <col min="12" max="12" width="2.33203125" style="16" customWidth="1"/>
    <col min="13" max="13" width="2.88671875" style="16" hidden="1" customWidth="1"/>
    <col min="14" max="14" width="12.109375" style="16" bestFit="1" customWidth="1"/>
    <col min="15" max="15" width="37.5546875" style="4" customWidth="1"/>
    <col min="16" max="17" width="12.77734375" style="16" bestFit="1" customWidth="1"/>
    <col min="18" max="16384" width="8.88671875" style="16"/>
  </cols>
  <sheetData>
    <row r="1" spans="1:15" ht="48.75" customHeight="1">
      <c r="A1" s="103"/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1:15" ht="18.75">
      <c r="A2" s="222" t="s">
        <v>9</v>
      </c>
      <c r="B2" s="222"/>
      <c r="C2" s="222"/>
      <c r="D2" s="222"/>
      <c r="E2" s="222"/>
      <c r="F2" s="222"/>
      <c r="G2" s="222"/>
      <c r="H2" s="222"/>
      <c r="I2" s="222"/>
      <c r="J2" s="222"/>
      <c r="K2" s="222"/>
      <c r="L2" s="222"/>
      <c r="M2" s="222"/>
      <c r="N2" s="222"/>
      <c r="O2" s="222"/>
    </row>
    <row r="3" spans="1:15" ht="18.7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5" t="s">
        <v>40</v>
      </c>
      <c r="L3" s="105"/>
      <c r="M3" s="105"/>
      <c r="N3" s="105"/>
      <c r="O3" s="104"/>
    </row>
    <row r="4" spans="1:15" ht="21" customHeight="1">
      <c r="A4" s="232" t="s">
        <v>4</v>
      </c>
      <c r="B4" s="233"/>
      <c r="C4" s="233"/>
      <c r="D4" s="233"/>
      <c r="E4" s="233"/>
      <c r="F4" s="233"/>
      <c r="G4" s="233"/>
      <c r="H4" s="233"/>
      <c r="I4" s="233"/>
      <c r="J4" s="233"/>
      <c r="K4" s="234"/>
      <c r="L4" s="104"/>
      <c r="M4" s="103"/>
      <c r="N4" s="103"/>
      <c r="O4" s="103"/>
    </row>
    <row r="5" spans="1:15" ht="21" customHeight="1">
      <c r="A5" s="221" t="s">
        <v>5</v>
      </c>
      <c r="B5" s="221" t="s">
        <v>6</v>
      </c>
      <c r="C5" s="221" t="s">
        <v>7</v>
      </c>
      <c r="D5" s="223" t="s">
        <v>155</v>
      </c>
      <c r="E5" s="224" t="s">
        <v>156</v>
      </c>
      <c r="F5" s="224" t="s">
        <v>157</v>
      </c>
      <c r="G5" s="226" t="s">
        <v>10</v>
      </c>
      <c r="H5" s="227"/>
      <c r="I5" s="227"/>
      <c r="J5" s="227"/>
      <c r="K5" s="228"/>
      <c r="L5" s="104"/>
      <c r="M5" s="103"/>
      <c r="N5" s="103"/>
      <c r="O5" s="103"/>
    </row>
    <row r="6" spans="1:15" ht="18.75">
      <c r="A6" s="221"/>
      <c r="B6" s="221"/>
      <c r="C6" s="221"/>
      <c r="D6" s="223"/>
      <c r="E6" s="225"/>
      <c r="F6" s="225"/>
      <c r="G6" s="229"/>
      <c r="H6" s="230"/>
      <c r="I6" s="230"/>
      <c r="J6" s="230"/>
      <c r="K6" s="231"/>
      <c r="L6" s="104"/>
      <c r="M6" s="103"/>
      <c r="N6" s="103"/>
      <c r="O6" s="103"/>
    </row>
    <row r="7" spans="1:15" ht="18.75">
      <c r="A7" s="202" t="s">
        <v>8</v>
      </c>
      <c r="B7" s="203"/>
      <c r="C7" s="204"/>
      <c r="D7" s="58">
        <f>D8</f>
        <v>193396000</v>
      </c>
      <c r="E7" s="58">
        <f t="shared" ref="E7" si="0">E8</f>
        <v>2472000</v>
      </c>
      <c r="F7" s="58">
        <f>SUM(D7:E7)</f>
        <v>195868000</v>
      </c>
      <c r="G7" s="106" t="s">
        <v>124</v>
      </c>
      <c r="H7" s="165">
        <f>SUM(I7:K7)</f>
        <v>195868000</v>
      </c>
      <c r="I7" s="166">
        <f>SUM(I9:I14)</f>
        <v>85398000</v>
      </c>
      <c r="J7" s="166">
        <f>SUM(J9:J14)</f>
        <v>48134000</v>
      </c>
      <c r="K7" s="166">
        <f>SUM(K9:K14)</f>
        <v>62336000</v>
      </c>
      <c r="L7" s="104"/>
      <c r="M7" s="103"/>
      <c r="N7" s="103"/>
      <c r="O7" s="103"/>
    </row>
    <row r="8" spans="1:15" ht="18.75">
      <c r="A8" s="217" t="s">
        <v>119</v>
      </c>
      <c r="B8" s="218" t="s">
        <v>120</v>
      </c>
      <c r="C8" s="110" t="s">
        <v>22</v>
      </c>
      <c r="D8" s="111">
        <f>SUM(D9:D14)</f>
        <v>193396000</v>
      </c>
      <c r="E8" s="111">
        <f>SUM(E9:E14)</f>
        <v>2472000</v>
      </c>
      <c r="F8" s="112">
        <f t="shared" ref="F8:F11" si="1">SUM(D8:E8)</f>
        <v>195868000</v>
      </c>
      <c r="G8" s="107" t="s">
        <v>116</v>
      </c>
      <c r="H8" s="108" t="s">
        <v>125</v>
      </c>
      <c r="I8" s="109" t="s">
        <v>161</v>
      </c>
      <c r="J8" s="107" t="s">
        <v>117</v>
      </c>
      <c r="K8" s="107" t="s">
        <v>118</v>
      </c>
      <c r="L8" s="104"/>
      <c r="M8" s="103"/>
      <c r="N8" s="103"/>
      <c r="O8" s="103"/>
    </row>
    <row r="9" spans="1:15" ht="18.75">
      <c r="A9" s="191"/>
      <c r="B9" s="219"/>
      <c r="C9" s="67" t="s">
        <v>23</v>
      </c>
      <c r="D9" s="117">
        <v>84162000</v>
      </c>
      <c r="E9" s="117">
        <v>1236000</v>
      </c>
      <c r="F9" s="118">
        <f t="shared" si="1"/>
        <v>85398000</v>
      </c>
      <c r="G9" s="113" t="s">
        <v>123</v>
      </c>
      <c r="H9" s="114">
        <f>SUM(I9:K9)</f>
        <v>179604000</v>
      </c>
      <c r="I9" s="115">
        <v>83730000</v>
      </c>
      <c r="J9" s="116">
        <v>45508000</v>
      </c>
      <c r="K9" s="116">
        <v>50366000</v>
      </c>
      <c r="L9" s="104"/>
      <c r="M9" s="103"/>
      <c r="N9" s="103"/>
      <c r="O9" s="103"/>
    </row>
    <row r="10" spans="1:15" ht="18.75">
      <c r="A10" s="191"/>
      <c r="B10" s="219"/>
      <c r="C10" s="67" t="s">
        <v>24</v>
      </c>
      <c r="D10" s="117">
        <v>47516000</v>
      </c>
      <c r="E10" s="117">
        <v>618000</v>
      </c>
      <c r="F10" s="118">
        <f t="shared" si="1"/>
        <v>48134000</v>
      </c>
      <c r="G10" s="119" t="s">
        <v>158</v>
      </c>
      <c r="H10" s="114">
        <f t="shared" ref="H10:H14" si="2">SUM(I10:K10)</f>
        <v>7560000</v>
      </c>
      <c r="I10" s="115">
        <v>0</v>
      </c>
      <c r="J10" s="116">
        <v>2268000</v>
      </c>
      <c r="K10" s="116">
        <v>5292000</v>
      </c>
      <c r="L10" s="104"/>
      <c r="M10" s="103"/>
      <c r="N10" s="103"/>
      <c r="O10" s="103"/>
    </row>
    <row r="11" spans="1:15" ht="18.75">
      <c r="A11" s="191"/>
      <c r="B11" s="219"/>
      <c r="C11" s="67" t="s">
        <v>162</v>
      </c>
      <c r="D11" s="117">
        <v>61718000</v>
      </c>
      <c r="E11" s="117">
        <v>618000</v>
      </c>
      <c r="F11" s="118">
        <f t="shared" si="1"/>
        <v>62336000</v>
      </c>
      <c r="G11" s="113" t="s">
        <v>122</v>
      </c>
      <c r="H11" s="114">
        <f t="shared" si="2"/>
        <v>1200000</v>
      </c>
      <c r="I11" s="115"/>
      <c r="J11" s="116"/>
      <c r="K11" s="116">
        <v>1200000</v>
      </c>
      <c r="L11" s="104"/>
      <c r="M11" s="103"/>
      <c r="N11" s="103"/>
      <c r="O11" s="103"/>
    </row>
    <row r="12" spans="1:15" ht="18.75">
      <c r="A12" s="191"/>
      <c r="B12" s="219"/>
      <c r="C12" s="67"/>
      <c r="D12" s="117"/>
      <c r="E12" s="117"/>
      <c r="F12" s="118"/>
      <c r="G12" s="113" t="s">
        <v>121</v>
      </c>
      <c r="H12" s="114">
        <f t="shared" si="2"/>
        <v>2384000</v>
      </c>
      <c r="I12" s="115">
        <v>1668000</v>
      </c>
      <c r="J12" s="116">
        <v>358000</v>
      </c>
      <c r="K12" s="116">
        <v>358000</v>
      </c>
      <c r="L12" s="104"/>
      <c r="M12" s="103"/>
      <c r="N12" s="103"/>
      <c r="O12" s="103"/>
    </row>
    <row r="13" spans="1:15" ht="18.75">
      <c r="A13" s="191"/>
      <c r="B13" s="219"/>
      <c r="C13" s="67"/>
      <c r="D13" s="117"/>
      <c r="E13" s="117"/>
      <c r="F13" s="118"/>
      <c r="G13" s="113" t="s">
        <v>159</v>
      </c>
      <c r="H13" s="114">
        <f t="shared" si="2"/>
        <v>1700000</v>
      </c>
      <c r="I13" s="115"/>
      <c r="J13" s="116"/>
      <c r="K13" s="116">
        <v>1700000</v>
      </c>
      <c r="L13" s="104"/>
      <c r="M13" s="103"/>
      <c r="N13" s="103"/>
      <c r="O13" s="103"/>
    </row>
    <row r="14" spans="1:15" ht="18.75">
      <c r="A14" s="192"/>
      <c r="B14" s="220"/>
      <c r="C14" s="120"/>
      <c r="D14" s="121"/>
      <c r="E14" s="121"/>
      <c r="F14" s="118"/>
      <c r="G14" s="113" t="s">
        <v>160</v>
      </c>
      <c r="H14" s="114">
        <f t="shared" si="2"/>
        <v>3420000</v>
      </c>
      <c r="I14" s="115"/>
      <c r="J14" s="116"/>
      <c r="K14" s="116">
        <v>3420000</v>
      </c>
      <c r="L14" s="104"/>
      <c r="M14" s="103"/>
      <c r="N14" s="103"/>
      <c r="O14" s="103"/>
    </row>
    <row r="15" spans="1:15" ht="20.25">
      <c r="A15" s="24"/>
      <c r="B15" s="24"/>
      <c r="C15" s="24"/>
      <c r="D15" s="24"/>
      <c r="E15" s="39"/>
      <c r="F15" s="43"/>
      <c r="L15" s="24"/>
      <c r="M15" s="24"/>
      <c r="N15" s="24"/>
      <c r="O15" s="24"/>
    </row>
    <row r="16" spans="1:15" ht="20.25">
      <c r="A16" s="24"/>
      <c r="B16" s="24"/>
      <c r="C16" s="24"/>
      <c r="D16" s="24"/>
      <c r="E16" s="39"/>
      <c r="F16" s="43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5" customHeight="1">
      <c r="A17" s="17"/>
      <c r="B17" s="17"/>
      <c r="C17" s="18"/>
      <c r="D17" s="19"/>
      <c r="E17" s="19"/>
      <c r="F17" s="19"/>
      <c r="G17" s="20"/>
      <c r="H17" s="21"/>
      <c r="I17" s="22"/>
      <c r="J17" s="22"/>
      <c r="K17" s="22"/>
      <c r="L17" s="22"/>
      <c r="M17" s="22"/>
      <c r="N17" s="23"/>
      <c r="O17" s="16"/>
    </row>
    <row r="18" spans="1:15">
      <c r="O18" s="16"/>
    </row>
    <row r="19" spans="1:15">
      <c r="O19" s="16"/>
    </row>
    <row r="20" spans="1:15">
      <c r="O20" s="16"/>
    </row>
    <row r="21" spans="1:15">
      <c r="O21" s="16"/>
    </row>
    <row r="22" spans="1:15">
      <c r="O22" s="16"/>
    </row>
    <row r="23" spans="1:15">
      <c r="O23" s="16"/>
    </row>
    <row r="24" spans="1:15">
      <c r="O24" s="16"/>
    </row>
    <row r="25" spans="1:15">
      <c r="O25" s="16"/>
    </row>
    <row r="26" spans="1:15">
      <c r="O26" s="16"/>
    </row>
    <row r="27" spans="1:15">
      <c r="O27" s="16"/>
    </row>
    <row r="28" spans="1:15">
      <c r="O28" s="16"/>
    </row>
  </sheetData>
  <mergeCells count="12">
    <mergeCell ref="A8:A14"/>
    <mergeCell ref="B8:B14"/>
    <mergeCell ref="A7:C7"/>
    <mergeCell ref="A5:A6"/>
    <mergeCell ref="A2:O2"/>
    <mergeCell ref="B5:B6"/>
    <mergeCell ref="C5:C6"/>
    <mergeCell ref="D5:D6"/>
    <mergeCell ref="E5:E6"/>
    <mergeCell ref="G5:K6"/>
    <mergeCell ref="A4:K4"/>
    <mergeCell ref="F5:F6"/>
  </mergeCells>
  <phoneticPr fontId="5" type="noConversion"/>
  <pageMargins left="0.70866141732283472" right="0.51181102362204722" top="0.74803149606299213" bottom="0.55118110236220474" header="0.31496062992125984" footer="0.31496062992125984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workbookViewId="0">
      <selection activeCell="G42" sqref="G42:G48"/>
    </sheetView>
  </sheetViews>
  <sheetFormatPr defaultRowHeight="13.5"/>
  <cols>
    <col min="1" max="1" width="6.21875" customWidth="1"/>
    <col min="2" max="2" width="6.44140625" customWidth="1"/>
    <col min="3" max="3" width="8.33203125" customWidth="1"/>
    <col min="4" max="4" width="11.6640625" customWidth="1"/>
    <col min="5" max="6" width="11.88671875" customWidth="1"/>
    <col min="7" max="7" width="10.88671875" customWidth="1"/>
    <col min="8" max="8" width="11.109375" customWidth="1"/>
    <col min="9" max="9" width="14.33203125" customWidth="1"/>
    <col min="10" max="10" width="4.77734375" customWidth="1"/>
    <col min="11" max="11" width="11.5546875" customWidth="1"/>
    <col min="12" max="12" width="4.21875" customWidth="1"/>
    <col min="13" max="13" width="12.21875" customWidth="1"/>
  </cols>
  <sheetData>
    <row r="1" spans="1:13" ht="22.5" customHeight="1">
      <c r="A1" s="259" t="s">
        <v>163</v>
      </c>
      <c r="B1" s="259"/>
      <c r="C1" s="259"/>
      <c r="D1" s="259"/>
      <c r="E1" s="259"/>
      <c r="F1" s="259"/>
      <c r="G1" s="259"/>
      <c r="H1" s="259"/>
      <c r="I1" s="259"/>
      <c r="J1" s="122"/>
      <c r="K1" s="122"/>
      <c r="L1" s="122"/>
      <c r="M1" s="122"/>
    </row>
    <row r="2" spans="1:13" ht="19.5" customHeight="1">
      <c r="A2" s="212" t="s">
        <v>27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</row>
    <row r="3" spans="1:13" ht="17.25" customHeight="1" thickBot="1">
      <c r="A3" s="213" t="s">
        <v>41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ht="12.75" customHeight="1">
      <c r="A4" s="264" t="s">
        <v>42</v>
      </c>
      <c r="B4" s="265"/>
      <c r="C4" s="266"/>
      <c r="D4" s="267" t="s">
        <v>172</v>
      </c>
      <c r="E4" s="269" t="s">
        <v>173</v>
      </c>
      <c r="F4" s="269" t="s">
        <v>174</v>
      </c>
      <c r="G4" s="269" t="s">
        <v>175</v>
      </c>
      <c r="H4" s="267" t="s">
        <v>176</v>
      </c>
      <c r="I4" s="260" t="s">
        <v>61</v>
      </c>
      <c r="J4" s="261"/>
      <c r="K4" s="261"/>
      <c r="L4" s="261"/>
      <c r="M4" s="261"/>
    </row>
    <row r="5" spans="1:13" ht="9.75" customHeight="1">
      <c r="A5" s="53" t="s">
        <v>43</v>
      </c>
      <c r="B5" s="53" t="s">
        <v>44</v>
      </c>
      <c r="C5" s="53" t="s">
        <v>45</v>
      </c>
      <c r="D5" s="268"/>
      <c r="E5" s="268"/>
      <c r="F5" s="268"/>
      <c r="G5" s="268"/>
      <c r="H5" s="268"/>
      <c r="I5" s="262"/>
      <c r="J5" s="263"/>
      <c r="K5" s="263"/>
      <c r="L5" s="263"/>
      <c r="M5" s="263"/>
    </row>
    <row r="6" spans="1:13" ht="21" customHeight="1">
      <c r="A6" s="257" t="s">
        <v>127</v>
      </c>
      <c r="B6" s="257" t="s">
        <v>127</v>
      </c>
      <c r="C6" s="25" t="s">
        <v>38</v>
      </c>
      <c r="D6" s="123">
        <v>84162000</v>
      </c>
      <c r="E6" s="123">
        <v>1236000</v>
      </c>
      <c r="F6" s="123">
        <f>E6+D6</f>
        <v>85398000</v>
      </c>
      <c r="G6" s="123"/>
      <c r="H6" s="123"/>
      <c r="I6" s="27" t="s">
        <v>46</v>
      </c>
      <c r="J6" s="124"/>
      <c r="K6" s="124"/>
      <c r="L6" s="124"/>
      <c r="M6" s="124"/>
    </row>
    <row r="7" spans="1:13" ht="21" customHeight="1">
      <c r="A7" s="258"/>
      <c r="B7" s="258"/>
      <c r="C7" s="33" t="s">
        <v>39</v>
      </c>
      <c r="D7" s="125">
        <v>47516000</v>
      </c>
      <c r="E7" s="125">
        <v>618000</v>
      </c>
      <c r="F7" s="123">
        <f t="shared" ref="F7:F8" si="0">E7+D7</f>
        <v>48134000</v>
      </c>
      <c r="G7" s="126"/>
      <c r="H7" s="125"/>
      <c r="I7" s="34" t="s">
        <v>46</v>
      </c>
      <c r="J7" s="124"/>
      <c r="K7" s="124"/>
      <c r="L7" s="124"/>
      <c r="M7" s="124"/>
    </row>
    <row r="8" spans="1:13" ht="21" customHeight="1">
      <c r="A8" s="258"/>
      <c r="B8" s="258"/>
      <c r="C8" s="33" t="s">
        <v>47</v>
      </c>
      <c r="D8" s="125">
        <v>61718000</v>
      </c>
      <c r="E8" s="125">
        <v>618000</v>
      </c>
      <c r="F8" s="123">
        <f t="shared" si="0"/>
        <v>62336000</v>
      </c>
      <c r="G8" s="126"/>
      <c r="H8" s="125"/>
      <c r="I8" s="34" t="s">
        <v>46</v>
      </c>
      <c r="J8" s="124"/>
      <c r="K8" s="124"/>
      <c r="L8" s="124"/>
      <c r="M8" s="124"/>
    </row>
    <row r="9" spans="1:13" ht="19.5" customHeight="1">
      <c r="A9" s="37"/>
      <c r="B9" s="37"/>
      <c r="C9" s="37" t="s">
        <v>107</v>
      </c>
      <c r="D9" s="127">
        <f>SUM(D6:D8)</f>
        <v>193396000</v>
      </c>
      <c r="E9" s="127">
        <f>SUM(E6:E8)</f>
        <v>2472000</v>
      </c>
      <c r="F9" s="128">
        <f>E9+D9</f>
        <v>195868000</v>
      </c>
      <c r="G9" s="127"/>
      <c r="H9" s="127">
        <f>SUM(H6:H8)</f>
        <v>0</v>
      </c>
      <c r="I9" s="38" t="s">
        <v>46</v>
      </c>
      <c r="J9" s="129"/>
      <c r="K9" s="129"/>
      <c r="L9" s="129"/>
      <c r="M9" s="129"/>
    </row>
    <row r="10" spans="1:13" ht="15.75" customHeight="1">
      <c r="A10" s="26"/>
      <c r="B10" s="26"/>
      <c r="C10" s="257" t="s">
        <v>25</v>
      </c>
      <c r="D10" s="270">
        <v>133683000</v>
      </c>
      <c r="E10" s="270">
        <v>2472000</v>
      </c>
      <c r="F10" s="246">
        <f>D10+E10</f>
        <v>136155000</v>
      </c>
      <c r="G10" s="270"/>
      <c r="H10" s="246">
        <f>F10+G10</f>
        <v>136155000</v>
      </c>
      <c r="I10" s="28" t="s">
        <v>2</v>
      </c>
      <c r="J10" s="124" t="s">
        <v>58</v>
      </c>
      <c r="K10" s="124"/>
      <c r="L10" s="124"/>
      <c r="M10" s="124"/>
    </row>
    <row r="11" spans="1:13" ht="19.5" customHeight="1">
      <c r="A11" s="26"/>
      <c r="B11" s="26"/>
      <c r="C11" s="258"/>
      <c r="D11" s="271"/>
      <c r="E11" s="271"/>
      <c r="F11" s="247"/>
      <c r="G11" s="271"/>
      <c r="H11" s="247"/>
      <c r="I11" s="28" t="s">
        <v>57</v>
      </c>
      <c r="J11" s="130">
        <v>19</v>
      </c>
      <c r="K11" s="131">
        <v>3179000</v>
      </c>
      <c r="L11" s="130">
        <v>12</v>
      </c>
      <c r="M11" s="131">
        <f>K11*L11</f>
        <v>38148000</v>
      </c>
    </row>
    <row r="12" spans="1:13" ht="19.5" customHeight="1">
      <c r="A12" s="26"/>
      <c r="B12" s="26"/>
      <c r="C12" s="258"/>
      <c r="D12" s="271"/>
      <c r="E12" s="271"/>
      <c r="F12" s="247"/>
      <c r="G12" s="271"/>
      <c r="H12" s="247"/>
      <c r="I12" s="28" t="s">
        <v>202</v>
      </c>
      <c r="J12" s="130"/>
      <c r="K12" s="131">
        <v>988800</v>
      </c>
      <c r="L12" s="130">
        <v>1</v>
      </c>
      <c r="M12" s="131">
        <f>K12*L12</f>
        <v>988800</v>
      </c>
    </row>
    <row r="13" spans="1:13" ht="19.5" customHeight="1">
      <c r="A13" s="26"/>
      <c r="B13" s="26"/>
      <c r="C13" s="258"/>
      <c r="D13" s="271"/>
      <c r="E13" s="271"/>
      <c r="F13" s="247"/>
      <c r="G13" s="271"/>
      <c r="H13" s="247"/>
      <c r="I13" s="28" t="s">
        <v>178</v>
      </c>
      <c r="J13" s="130">
        <v>6</v>
      </c>
      <c r="K13" s="131">
        <v>2332000</v>
      </c>
      <c r="L13" s="130">
        <v>11</v>
      </c>
      <c r="M13" s="131">
        <f t="shared" ref="M13:M28" si="1">K13*L13</f>
        <v>25652000</v>
      </c>
    </row>
    <row r="14" spans="1:13" ht="19.5" customHeight="1">
      <c r="A14" s="26"/>
      <c r="B14" s="26"/>
      <c r="C14" s="258"/>
      <c r="D14" s="271"/>
      <c r="E14" s="271"/>
      <c r="F14" s="247"/>
      <c r="G14" s="271"/>
      <c r="H14" s="247"/>
      <c r="I14" s="28"/>
      <c r="J14" s="130">
        <v>5</v>
      </c>
      <c r="K14" s="131">
        <v>2258000</v>
      </c>
      <c r="L14" s="130">
        <v>1</v>
      </c>
      <c r="M14" s="131">
        <f t="shared" si="1"/>
        <v>2258000</v>
      </c>
    </row>
    <row r="15" spans="1:13" ht="19.5" customHeight="1">
      <c r="A15" s="26"/>
      <c r="B15" s="26"/>
      <c r="C15" s="258"/>
      <c r="D15" s="271"/>
      <c r="E15" s="271"/>
      <c r="F15" s="247"/>
      <c r="G15" s="271"/>
      <c r="H15" s="247"/>
      <c r="I15" s="28" t="s">
        <v>202</v>
      </c>
      <c r="J15" s="130"/>
      <c r="K15" s="131">
        <v>494400</v>
      </c>
      <c r="L15" s="130">
        <v>1</v>
      </c>
      <c r="M15" s="131">
        <f t="shared" si="1"/>
        <v>494400</v>
      </c>
    </row>
    <row r="16" spans="1:13" ht="19.5" customHeight="1">
      <c r="A16" s="26"/>
      <c r="B16" s="26"/>
      <c r="C16" s="258"/>
      <c r="D16" s="271"/>
      <c r="E16" s="271"/>
      <c r="F16" s="247"/>
      <c r="G16" s="271"/>
      <c r="H16" s="247"/>
      <c r="I16" s="28" t="s">
        <v>59</v>
      </c>
      <c r="J16" s="130">
        <v>2</v>
      </c>
      <c r="K16" s="131">
        <v>1945000</v>
      </c>
      <c r="L16" s="130">
        <v>12</v>
      </c>
      <c r="M16" s="131">
        <f t="shared" si="1"/>
        <v>23340000</v>
      </c>
    </row>
    <row r="17" spans="1:13" ht="19.5" customHeight="1">
      <c r="A17" s="26"/>
      <c r="B17" s="26"/>
      <c r="C17" s="258"/>
      <c r="D17" s="271"/>
      <c r="E17" s="271"/>
      <c r="F17" s="247"/>
      <c r="G17" s="271"/>
      <c r="H17" s="247"/>
      <c r="I17" s="28" t="s">
        <v>203</v>
      </c>
      <c r="J17" s="130"/>
      <c r="K17" s="131">
        <v>494400</v>
      </c>
      <c r="L17" s="130">
        <v>1</v>
      </c>
      <c r="M17" s="131">
        <f t="shared" si="1"/>
        <v>494400</v>
      </c>
    </row>
    <row r="18" spans="1:13" ht="19.5" customHeight="1">
      <c r="A18" s="26"/>
      <c r="B18" s="26"/>
      <c r="C18" s="258"/>
      <c r="D18" s="271"/>
      <c r="E18" s="271"/>
      <c r="F18" s="247"/>
      <c r="G18" s="271"/>
      <c r="H18" s="247"/>
      <c r="I18" s="28" t="s">
        <v>60</v>
      </c>
      <c r="J18" s="130">
        <v>2</v>
      </c>
      <c r="K18" s="131">
        <v>1945000</v>
      </c>
      <c r="L18" s="130">
        <v>8</v>
      </c>
      <c r="M18" s="131">
        <f t="shared" si="1"/>
        <v>15560000</v>
      </c>
    </row>
    <row r="19" spans="1:13" ht="19.5" customHeight="1">
      <c r="A19" s="26"/>
      <c r="B19" s="26"/>
      <c r="C19" s="258"/>
      <c r="D19" s="271"/>
      <c r="E19" s="271"/>
      <c r="F19" s="247"/>
      <c r="G19" s="271"/>
      <c r="H19" s="247"/>
      <c r="I19" s="28"/>
      <c r="J19" s="130">
        <v>1</v>
      </c>
      <c r="K19" s="131">
        <v>1915000</v>
      </c>
      <c r="L19" s="130">
        <v>4</v>
      </c>
      <c r="M19" s="131">
        <f t="shared" si="1"/>
        <v>7660000</v>
      </c>
    </row>
    <row r="20" spans="1:13" ht="19.5" customHeight="1">
      <c r="A20" s="26"/>
      <c r="B20" s="26"/>
      <c r="C20" s="258"/>
      <c r="D20" s="271"/>
      <c r="E20" s="271"/>
      <c r="F20" s="247"/>
      <c r="G20" s="271"/>
      <c r="H20" s="247"/>
      <c r="I20" s="28" t="s">
        <v>202</v>
      </c>
      <c r="J20" s="130"/>
      <c r="K20" s="131">
        <v>494400</v>
      </c>
      <c r="L20" s="130">
        <v>1</v>
      </c>
      <c r="M20" s="131">
        <f t="shared" si="1"/>
        <v>494400</v>
      </c>
    </row>
    <row r="21" spans="1:13" ht="19.5" customHeight="1">
      <c r="A21" s="26"/>
      <c r="B21" s="26"/>
      <c r="C21" s="276"/>
      <c r="D21" s="272"/>
      <c r="E21" s="272"/>
      <c r="F21" s="248"/>
      <c r="G21" s="272"/>
      <c r="H21" s="247"/>
      <c r="I21" s="28" t="s">
        <v>128</v>
      </c>
      <c r="J21" s="130">
        <v>1</v>
      </c>
      <c r="K21" s="131">
        <v>1915000</v>
      </c>
      <c r="L21" s="130">
        <v>11</v>
      </c>
      <c r="M21" s="131">
        <f t="shared" si="1"/>
        <v>21065000</v>
      </c>
    </row>
    <row r="22" spans="1:13" ht="19.5" customHeight="1">
      <c r="A22" s="26"/>
      <c r="B22" s="26"/>
      <c r="C22" s="257" t="s">
        <v>26</v>
      </c>
      <c r="D22" s="270">
        <v>11237000</v>
      </c>
      <c r="E22" s="270"/>
      <c r="F22" s="246">
        <f>E22+D22</f>
        <v>11237000</v>
      </c>
      <c r="G22" s="273">
        <v>310</v>
      </c>
      <c r="H22" s="235">
        <f>F22+G22</f>
        <v>11237310</v>
      </c>
      <c r="I22" s="49" t="s">
        <v>57</v>
      </c>
      <c r="J22" s="130"/>
      <c r="K22" s="131">
        <v>264920</v>
      </c>
      <c r="L22" s="130">
        <v>12</v>
      </c>
      <c r="M22" s="131">
        <f t="shared" si="1"/>
        <v>3179040</v>
      </c>
    </row>
    <row r="23" spans="1:13" ht="19.5" customHeight="1">
      <c r="A23" s="26"/>
      <c r="B23" s="26"/>
      <c r="C23" s="258"/>
      <c r="D23" s="271"/>
      <c r="E23" s="271"/>
      <c r="F23" s="247"/>
      <c r="G23" s="274"/>
      <c r="H23" s="236"/>
      <c r="I23" s="50" t="s">
        <v>178</v>
      </c>
      <c r="J23" s="130"/>
      <c r="K23" s="131">
        <v>194870</v>
      </c>
      <c r="L23" s="130">
        <v>11</v>
      </c>
      <c r="M23" s="131">
        <v>2143600</v>
      </c>
    </row>
    <row r="24" spans="1:13" ht="19.5" customHeight="1">
      <c r="A24" s="26"/>
      <c r="B24" s="26"/>
      <c r="C24" s="258"/>
      <c r="D24" s="271"/>
      <c r="E24" s="271"/>
      <c r="F24" s="247"/>
      <c r="G24" s="274"/>
      <c r="H24" s="236"/>
      <c r="I24" s="50"/>
      <c r="J24" s="130"/>
      <c r="K24" s="131">
        <v>182310</v>
      </c>
      <c r="L24" s="130">
        <v>1</v>
      </c>
      <c r="M24" s="131">
        <f t="shared" si="1"/>
        <v>182310</v>
      </c>
    </row>
    <row r="25" spans="1:13" ht="19.5" customHeight="1">
      <c r="A25" s="26"/>
      <c r="B25" s="26"/>
      <c r="C25" s="258"/>
      <c r="D25" s="271"/>
      <c r="E25" s="271"/>
      <c r="F25" s="247"/>
      <c r="G25" s="274"/>
      <c r="H25" s="236"/>
      <c r="I25" s="50" t="s">
        <v>59</v>
      </c>
      <c r="J25" s="130"/>
      <c r="K25" s="131">
        <v>162090</v>
      </c>
      <c r="L25" s="130">
        <v>12</v>
      </c>
      <c r="M25" s="131">
        <f t="shared" si="1"/>
        <v>1945080</v>
      </c>
    </row>
    <row r="26" spans="1:13" ht="19.5" customHeight="1">
      <c r="A26" s="26"/>
      <c r="B26" s="26"/>
      <c r="C26" s="258"/>
      <c r="D26" s="271"/>
      <c r="E26" s="271"/>
      <c r="F26" s="247"/>
      <c r="G26" s="274"/>
      <c r="H26" s="236"/>
      <c r="I26" s="50" t="s">
        <v>60</v>
      </c>
      <c r="J26" s="130"/>
      <c r="K26" s="131">
        <v>162090</v>
      </c>
      <c r="L26" s="130">
        <v>7</v>
      </c>
      <c r="M26" s="131">
        <v>1137130</v>
      </c>
    </row>
    <row r="27" spans="1:13" ht="19.5" customHeight="1">
      <c r="A27" s="26"/>
      <c r="B27" s="26"/>
      <c r="C27" s="258"/>
      <c r="D27" s="271"/>
      <c r="E27" s="271"/>
      <c r="F27" s="247"/>
      <c r="G27" s="274"/>
      <c r="H27" s="236"/>
      <c r="I27" s="50"/>
      <c r="J27" s="130"/>
      <c r="K27" s="131">
        <v>159590</v>
      </c>
      <c r="L27" s="130">
        <v>5</v>
      </c>
      <c r="M27" s="131">
        <f t="shared" si="1"/>
        <v>797950</v>
      </c>
    </row>
    <row r="28" spans="1:13" ht="19.5" customHeight="1">
      <c r="A28" s="26"/>
      <c r="B28" s="26"/>
      <c r="C28" s="276"/>
      <c r="D28" s="272"/>
      <c r="E28" s="272"/>
      <c r="F28" s="248"/>
      <c r="G28" s="275"/>
      <c r="H28" s="237"/>
      <c r="I28" s="50" t="s">
        <v>130</v>
      </c>
      <c r="J28" s="130"/>
      <c r="K28" s="131">
        <v>154350</v>
      </c>
      <c r="L28" s="130">
        <v>12</v>
      </c>
      <c r="M28" s="131">
        <f t="shared" si="1"/>
        <v>1852200</v>
      </c>
    </row>
    <row r="29" spans="1:13" ht="19.5" customHeight="1">
      <c r="A29" s="26"/>
      <c r="B29" s="26"/>
      <c r="C29" s="257" t="s">
        <v>65</v>
      </c>
      <c r="D29" s="270">
        <v>14384000</v>
      </c>
      <c r="E29" s="270"/>
      <c r="F29" s="246">
        <f>E29+D29</f>
        <v>14384000</v>
      </c>
      <c r="G29" s="273">
        <v>-2001050</v>
      </c>
      <c r="H29" s="238">
        <f>F29+G29</f>
        <v>12382950</v>
      </c>
      <c r="I29" s="50" t="s">
        <v>62</v>
      </c>
      <c r="J29" s="130"/>
      <c r="K29" s="130"/>
      <c r="L29" s="130"/>
      <c r="M29" s="131">
        <v>5796500</v>
      </c>
    </row>
    <row r="30" spans="1:13" ht="19.5" customHeight="1">
      <c r="A30" s="26"/>
      <c r="B30" s="26"/>
      <c r="C30" s="258"/>
      <c r="D30" s="271"/>
      <c r="E30" s="271"/>
      <c r="F30" s="247"/>
      <c r="G30" s="274"/>
      <c r="H30" s="239"/>
      <c r="I30" s="50" t="s">
        <v>63</v>
      </c>
      <c r="J30" s="130"/>
      <c r="K30" s="130"/>
      <c r="L30" s="130"/>
      <c r="M30" s="131">
        <v>4146220</v>
      </c>
    </row>
    <row r="31" spans="1:13" ht="19.5" customHeight="1">
      <c r="A31" s="26"/>
      <c r="B31" s="26"/>
      <c r="C31" s="258"/>
      <c r="D31" s="271"/>
      <c r="E31" s="271"/>
      <c r="F31" s="247"/>
      <c r="G31" s="274"/>
      <c r="H31" s="239"/>
      <c r="I31" s="50" t="s">
        <v>64</v>
      </c>
      <c r="J31" s="130"/>
      <c r="K31" s="130"/>
      <c r="L31" s="130"/>
      <c r="M31" s="131">
        <v>1354230</v>
      </c>
    </row>
    <row r="32" spans="1:13" ht="19.5" customHeight="1">
      <c r="A32" s="26"/>
      <c r="B32" s="26"/>
      <c r="C32" s="276"/>
      <c r="D32" s="272"/>
      <c r="E32" s="272"/>
      <c r="F32" s="248"/>
      <c r="G32" s="275"/>
      <c r="H32" s="239"/>
      <c r="I32" s="50" t="s">
        <v>3</v>
      </c>
      <c r="J32" s="130"/>
      <c r="K32" s="130"/>
      <c r="L32" s="130"/>
      <c r="M32" s="131">
        <v>1086000</v>
      </c>
    </row>
    <row r="33" spans="1:13" ht="21" customHeight="1">
      <c r="A33" s="35"/>
      <c r="B33" s="35" t="s">
        <v>48</v>
      </c>
      <c r="C33" s="33" t="s">
        <v>49</v>
      </c>
      <c r="D33" s="132">
        <v>200000</v>
      </c>
      <c r="E33" s="132"/>
      <c r="F33" s="125">
        <f>E33+D33</f>
        <v>200000</v>
      </c>
      <c r="G33" s="133">
        <v>-185200</v>
      </c>
      <c r="H33" s="134">
        <f>F33+G33</f>
        <v>14800</v>
      </c>
      <c r="I33" s="46" t="s">
        <v>179</v>
      </c>
      <c r="J33" s="130"/>
      <c r="K33" s="130"/>
      <c r="L33" s="130"/>
      <c r="M33" s="135">
        <v>14800</v>
      </c>
    </row>
    <row r="34" spans="1:13" ht="18.75" customHeight="1">
      <c r="A34" s="35" t="s">
        <v>50</v>
      </c>
      <c r="B34" s="33"/>
      <c r="C34" s="33" t="s">
        <v>51</v>
      </c>
      <c r="D34" s="132">
        <v>300000</v>
      </c>
      <c r="E34" s="132"/>
      <c r="F34" s="125">
        <f t="shared" ref="F34:F35" si="2">E34+D34</f>
        <v>300000</v>
      </c>
      <c r="G34" s="133">
        <v>-99000</v>
      </c>
      <c r="H34" s="134">
        <f t="shared" ref="H34:H36" si="3">F34+G34</f>
        <v>201000</v>
      </c>
      <c r="I34" s="46" t="s">
        <v>52</v>
      </c>
      <c r="J34" s="130"/>
      <c r="K34" s="131">
        <v>50000</v>
      </c>
      <c r="L34" s="130">
        <v>4</v>
      </c>
      <c r="M34" s="131">
        <v>201000</v>
      </c>
    </row>
    <row r="35" spans="1:13" ht="18" customHeight="1">
      <c r="A35" s="35"/>
      <c r="B35" s="35"/>
      <c r="C35" s="33" t="s">
        <v>36</v>
      </c>
      <c r="D35" s="132">
        <v>300000</v>
      </c>
      <c r="E35" s="132"/>
      <c r="F35" s="125">
        <f t="shared" si="2"/>
        <v>300000</v>
      </c>
      <c r="G35" s="133">
        <v>90700</v>
      </c>
      <c r="H35" s="134">
        <f t="shared" si="3"/>
        <v>390700</v>
      </c>
      <c r="I35" s="46" t="s">
        <v>200</v>
      </c>
      <c r="J35" s="130"/>
      <c r="K35" s="131">
        <v>97000</v>
      </c>
      <c r="L35" s="130">
        <v>4</v>
      </c>
      <c r="M35" s="131">
        <v>390700</v>
      </c>
    </row>
    <row r="36" spans="1:13" ht="29.25" customHeight="1">
      <c r="A36" s="35"/>
      <c r="B36" s="35"/>
      <c r="C36" s="40" t="s">
        <v>53</v>
      </c>
      <c r="D36" s="136">
        <v>4488000</v>
      </c>
      <c r="E36" s="136"/>
      <c r="F36" s="137">
        <f>E36+D36</f>
        <v>4488000</v>
      </c>
      <c r="G36" s="138">
        <v>646710</v>
      </c>
      <c r="H36" s="139">
        <f t="shared" si="3"/>
        <v>5134710</v>
      </c>
      <c r="I36" s="46" t="s">
        <v>131</v>
      </c>
      <c r="J36" s="130"/>
      <c r="K36" s="131">
        <v>425000</v>
      </c>
      <c r="L36" s="130">
        <v>12</v>
      </c>
      <c r="M36" s="131">
        <v>5134710</v>
      </c>
    </row>
    <row r="37" spans="1:13" ht="21" customHeight="1">
      <c r="A37" s="35"/>
      <c r="B37" s="52"/>
      <c r="C37" s="54" t="s">
        <v>1</v>
      </c>
      <c r="D37" s="140">
        <v>3700000</v>
      </c>
      <c r="E37" s="140"/>
      <c r="F37" s="141">
        <f>E37+D37</f>
        <v>3700000</v>
      </c>
      <c r="G37" s="141">
        <v>404140</v>
      </c>
      <c r="H37" s="141">
        <f>G37+F37</f>
        <v>4104140</v>
      </c>
      <c r="I37" s="46" t="s">
        <v>183</v>
      </c>
      <c r="J37" s="130"/>
      <c r="K37" s="131">
        <v>341400</v>
      </c>
      <c r="L37" s="130">
        <v>12</v>
      </c>
      <c r="M37" s="131">
        <v>4104140</v>
      </c>
    </row>
    <row r="38" spans="1:13" ht="30" customHeight="1">
      <c r="A38" s="35"/>
      <c r="B38" s="35"/>
      <c r="C38" s="33" t="s">
        <v>54</v>
      </c>
      <c r="D38" s="125">
        <v>1800000</v>
      </c>
      <c r="E38" s="125"/>
      <c r="F38" s="125">
        <f>E38+D38</f>
        <v>1800000</v>
      </c>
      <c r="G38" s="125">
        <v>-202370</v>
      </c>
      <c r="H38" s="125">
        <f>F38+G38</f>
        <v>1597630</v>
      </c>
      <c r="I38" s="34" t="s">
        <v>132</v>
      </c>
      <c r="J38" s="130"/>
      <c r="K38" s="131">
        <v>400000</v>
      </c>
      <c r="L38" s="130">
        <v>4</v>
      </c>
      <c r="M38" s="131">
        <v>1597630</v>
      </c>
    </row>
    <row r="39" spans="1:13" ht="30" customHeight="1">
      <c r="A39" s="35"/>
      <c r="B39" s="35"/>
      <c r="C39" s="33" t="s">
        <v>164</v>
      </c>
      <c r="D39" s="125">
        <v>500000</v>
      </c>
      <c r="E39" s="125"/>
      <c r="F39" s="125">
        <f t="shared" ref="F39:F41" si="4">E39+D39</f>
        <v>500000</v>
      </c>
      <c r="G39" s="137">
        <v>660000</v>
      </c>
      <c r="H39" s="125">
        <f t="shared" ref="H39:H41" si="5">F39+G39</f>
        <v>1160000</v>
      </c>
      <c r="I39" s="34" t="s">
        <v>197</v>
      </c>
      <c r="J39" s="130"/>
      <c r="K39" s="131">
        <v>96000</v>
      </c>
      <c r="L39" s="130">
        <v>12</v>
      </c>
      <c r="M39" s="131">
        <v>1160000</v>
      </c>
    </row>
    <row r="40" spans="1:13" ht="24.75" customHeight="1">
      <c r="A40" s="35"/>
      <c r="B40" s="35"/>
      <c r="C40" s="35" t="s">
        <v>37</v>
      </c>
      <c r="D40" s="137">
        <v>4940000</v>
      </c>
      <c r="E40" s="137"/>
      <c r="F40" s="133">
        <f t="shared" si="4"/>
        <v>4940000</v>
      </c>
      <c r="G40" s="141">
        <v>-386040</v>
      </c>
      <c r="H40" s="125">
        <f t="shared" si="5"/>
        <v>4553960</v>
      </c>
      <c r="I40" s="44" t="s">
        <v>201</v>
      </c>
      <c r="J40" s="130"/>
      <c r="K40" s="142">
        <v>1140000</v>
      </c>
      <c r="L40" s="143">
        <v>4</v>
      </c>
      <c r="M40" s="131">
        <v>4553960</v>
      </c>
    </row>
    <row r="41" spans="1:13" ht="27" customHeight="1">
      <c r="A41" s="54" t="s">
        <v>55</v>
      </c>
      <c r="B41" s="54" t="s">
        <v>56</v>
      </c>
      <c r="C41" s="54" t="s">
        <v>165</v>
      </c>
      <c r="D41" s="140">
        <v>1600000</v>
      </c>
      <c r="E41" s="140"/>
      <c r="F41" s="125">
        <f t="shared" si="4"/>
        <v>1600000</v>
      </c>
      <c r="G41" s="144">
        <v>1071800</v>
      </c>
      <c r="H41" s="125">
        <f t="shared" si="5"/>
        <v>2671800</v>
      </c>
      <c r="I41" s="45" t="s">
        <v>133</v>
      </c>
      <c r="J41" s="130"/>
      <c r="K41" s="131">
        <v>222650</v>
      </c>
      <c r="L41" s="130">
        <v>12</v>
      </c>
      <c r="M41" s="131">
        <f t="shared" ref="M41:M47" si="6">K41*L41</f>
        <v>2671800</v>
      </c>
    </row>
    <row r="42" spans="1:13" ht="19.5" customHeight="1">
      <c r="A42" s="251" t="s">
        <v>29</v>
      </c>
      <c r="B42" s="250" t="s">
        <v>166</v>
      </c>
      <c r="C42" s="254" t="s">
        <v>167</v>
      </c>
      <c r="D42" s="240">
        <v>7560000</v>
      </c>
      <c r="E42" s="240"/>
      <c r="F42" s="249">
        <v>7560000</v>
      </c>
      <c r="G42" s="240"/>
      <c r="H42" s="243">
        <f>F42+G42</f>
        <v>7560000</v>
      </c>
      <c r="I42" s="28" t="s">
        <v>57</v>
      </c>
      <c r="J42" s="130"/>
      <c r="K42" s="131">
        <v>120000</v>
      </c>
      <c r="L42" s="130">
        <v>12</v>
      </c>
      <c r="M42" s="131">
        <f t="shared" si="6"/>
        <v>1440000</v>
      </c>
    </row>
    <row r="43" spans="1:13" ht="18.75" customHeight="1">
      <c r="A43" s="252"/>
      <c r="B43" s="250"/>
      <c r="C43" s="255"/>
      <c r="D43" s="241"/>
      <c r="E43" s="241"/>
      <c r="F43" s="241"/>
      <c r="G43" s="241"/>
      <c r="H43" s="244"/>
      <c r="I43" s="28" t="s">
        <v>177</v>
      </c>
      <c r="J43" s="130"/>
      <c r="K43" s="131">
        <v>150000</v>
      </c>
      <c r="L43" s="130">
        <v>11</v>
      </c>
      <c r="M43" s="131">
        <f t="shared" si="6"/>
        <v>1650000</v>
      </c>
    </row>
    <row r="44" spans="1:13" ht="18.75" customHeight="1">
      <c r="A44" s="252"/>
      <c r="B44" s="250"/>
      <c r="C44" s="255"/>
      <c r="D44" s="241"/>
      <c r="E44" s="241"/>
      <c r="F44" s="241"/>
      <c r="G44" s="241"/>
      <c r="H44" s="244"/>
      <c r="I44" s="28"/>
      <c r="J44" s="130"/>
      <c r="K44" s="131">
        <v>120000</v>
      </c>
      <c r="L44" s="130">
        <v>1</v>
      </c>
      <c r="M44" s="131">
        <f t="shared" si="6"/>
        <v>120000</v>
      </c>
    </row>
    <row r="45" spans="1:13" ht="17.25" customHeight="1">
      <c r="A45" s="252"/>
      <c r="B45" s="250"/>
      <c r="C45" s="255"/>
      <c r="D45" s="241"/>
      <c r="E45" s="241"/>
      <c r="F45" s="241"/>
      <c r="G45" s="241"/>
      <c r="H45" s="244"/>
      <c r="I45" s="28" t="s">
        <v>59</v>
      </c>
      <c r="J45" s="130"/>
      <c r="K45" s="131">
        <v>120000</v>
      </c>
      <c r="L45" s="130">
        <v>12</v>
      </c>
      <c r="M45" s="131">
        <f t="shared" si="6"/>
        <v>1440000</v>
      </c>
    </row>
    <row r="46" spans="1:13" ht="17.25" customHeight="1">
      <c r="A46" s="252"/>
      <c r="B46" s="250"/>
      <c r="C46" s="255"/>
      <c r="D46" s="241"/>
      <c r="E46" s="241"/>
      <c r="F46" s="241"/>
      <c r="G46" s="241"/>
      <c r="H46" s="244"/>
      <c r="I46" s="29" t="s">
        <v>60</v>
      </c>
      <c r="J46" s="130"/>
      <c r="K46" s="131">
        <v>120000</v>
      </c>
      <c r="L46" s="130">
        <v>12</v>
      </c>
      <c r="M46" s="131">
        <f t="shared" si="6"/>
        <v>1440000</v>
      </c>
    </row>
    <row r="47" spans="1:13" ht="21" customHeight="1">
      <c r="A47" s="252"/>
      <c r="B47" s="250"/>
      <c r="C47" s="255"/>
      <c r="D47" s="241"/>
      <c r="E47" s="241"/>
      <c r="F47" s="241"/>
      <c r="G47" s="241"/>
      <c r="H47" s="244"/>
      <c r="I47" s="51" t="s">
        <v>129</v>
      </c>
      <c r="J47" s="130"/>
      <c r="K47" s="131">
        <v>120000</v>
      </c>
      <c r="L47" s="130">
        <v>11</v>
      </c>
      <c r="M47" s="131">
        <f t="shared" si="6"/>
        <v>1320000</v>
      </c>
    </row>
    <row r="48" spans="1:13" ht="21" customHeight="1">
      <c r="A48" s="252"/>
      <c r="B48" s="250"/>
      <c r="C48" s="256"/>
      <c r="D48" s="242"/>
      <c r="E48" s="242"/>
      <c r="F48" s="242"/>
      <c r="G48" s="242"/>
      <c r="H48" s="245"/>
      <c r="I48" s="41" t="s">
        <v>180</v>
      </c>
      <c r="J48" s="130"/>
      <c r="K48" s="131"/>
      <c r="L48" s="130"/>
      <c r="M48" s="131">
        <v>150000</v>
      </c>
    </row>
    <row r="49" spans="1:13" ht="21.75" customHeight="1">
      <c r="A49" s="252"/>
      <c r="B49" s="250"/>
      <c r="C49" s="47" t="s">
        <v>168</v>
      </c>
      <c r="D49" s="125">
        <v>1200000</v>
      </c>
      <c r="E49" s="125"/>
      <c r="F49" s="125">
        <f>E49+D49</f>
        <v>1200000</v>
      </c>
      <c r="G49" s="125"/>
      <c r="H49" s="125">
        <f>F49+G49</f>
        <v>1200000</v>
      </c>
      <c r="I49" s="36" t="s">
        <v>198</v>
      </c>
      <c r="J49" s="130"/>
      <c r="K49" s="131">
        <v>100000</v>
      </c>
      <c r="L49" s="130">
        <v>12</v>
      </c>
      <c r="M49" s="131">
        <v>1200000</v>
      </c>
    </row>
    <row r="50" spans="1:13" ht="21.75" customHeight="1">
      <c r="A50" s="252"/>
      <c r="B50" s="250"/>
      <c r="C50" s="47" t="s">
        <v>169</v>
      </c>
      <c r="D50" s="125">
        <v>2384000</v>
      </c>
      <c r="E50" s="125"/>
      <c r="F50" s="125">
        <f t="shared" ref="F50:F53" si="7">E50+D50</f>
        <v>2384000</v>
      </c>
      <c r="G50" s="125"/>
      <c r="H50" s="125">
        <f t="shared" ref="H50:H52" si="8">F50+G50</f>
        <v>2384000</v>
      </c>
      <c r="I50" s="36" t="s">
        <v>199</v>
      </c>
      <c r="J50" s="130"/>
      <c r="K50" s="130"/>
      <c r="L50" s="130"/>
      <c r="M50" s="131">
        <v>2384000</v>
      </c>
    </row>
    <row r="51" spans="1:13" ht="21.75" customHeight="1">
      <c r="A51" s="252"/>
      <c r="B51" s="250"/>
      <c r="C51" s="47" t="s">
        <v>170</v>
      </c>
      <c r="D51" s="125">
        <v>1700000</v>
      </c>
      <c r="E51" s="125"/>
      <c r="F51" s="125">
        <f t="shared" si="7"/>
        <v>1700000</v>
      </c>
      <c r="G51" s="125"/>
      <c r="H51" s="125">
        <f t="shared" si="8"/>
        <v>1700000</v>
      </c>
      <c r="I51" s="34" t="s">
        <v>181</v>
      </c>
      <c r="J51" s="130"/>
      <c r="K51" s="130"/>
      <c r="L51" s="130"/>
      <c r="M51" s="135">
        <v>1700000</v>
      </c>
    </row>
    <row r="52" spans="1:13" ht="21.75" customHeight="1">
      <c r="A52" s="253"/>
      <c r="B52" s="250"/>
      <c r="C52" s="48" t="s">
        <v>171</v>
      </c>
      <c r="D52" s="126">
        <v>3420000</v>
      </c>
      <c r="E52" s="126"/>
      <c r="F52" s="125">
        <f t="shared" si="7"/>
        <v>3420000</v>
      </c>
      <c r="G52" s="125"/>
      <c r="H52" s="125">
        <f t="shared" si="8"/>
        <v>3420000</v>
      </c>
      <c r="I52" s="28" t="s">
        <v>182</v>
      </c>
      <c r="J52" s="130"/>
      <c r="K52" s="130"/>
      <c r="L52" s="130"/>
      <c r="M52" s="131">
        <v>3420000</v>
      </c>
    </row>
    <row r="53" spans="1:13" ht="18.75" customHeight="1">
      <c r="A53" s="37"/>
      <c r="B53" s="37"/>
      <c r="C53" s="37" t="s">
        <v>108</v>
      </c>
      <c r="D53" s="127">
        <f>SUM(D10:D52)</f>
        <v>193396000</v>
      </c>
      <c r="E53" s="127">
        <f>SUM(E10:E52)</f>
        <v>2472000</v>
      </c>
      <c r="F53" s="127">
        <f t="shared" si="7"/>
        <v>195868000</v>
      </c>
      <c r="G53" s="127">
        <f>SUM(G10:G52)</f>
        <v>0</v>
      </c>
      <c r="H53" s="127">
        <f>SUM(H10:H52)</f>
        <v>195868000</v>
      </c>
      <c r="I53" s="38" t="s">
        <v>46</v>
      </c>
      <c r="J53" s="129"/>
      <c r="K53" s="129"/>
      <c r="L53" s="129"/>
      <c r="M53" s="145">
        <f>SUM(M11:M52)</f>
        <v>195868000</v>
      </c>
    </row>
    <row r="54" spans="1:13">
      <c r="A54" s="146"/>
      <c r="B54" s="146"/>
      <c r="C54" s="146"/>
      <c r="D54" s="146"/>
      <c r="E54" s="146"/>
      <c r="F54" s="146"/>
      <c r="G54" s="146"/>
      <c r="H54" s="146"/>
      <c r="I54" s="146"/>
      <c r="J54" s="146"/>
      <c r="K54" s="146"/>
      <c r="L54" s="146"/>
      <c r="M54" s="146"/>
    </row>
  </sheetData>
  <mergeCells count="38">
    <mergeCell ref="E10:E21"/>
    <mergeCell ref="D10:D21"/>
    <mergeCell ref="C10:C21"/>
    <mergeCell ref="G22:G28"/>
    <mergeCell ref="E22:E28"/>
    <mergeCell ref="D22:D28"/>
    <mergeCell ref="G10:G21"/>
    <mergeCell ref="D29:D32"/>
    <mergeCell ref="G29:G32"/>
    <mergeCell ref="C29:C32"/>
    <mergeCell ref="E29:E32"/>
    <mergeCell ref="C22:C28"/>
    <mergeCell ref="B6:B8"/>
    <mergeCell ref="A6:A8"/>
    <mergeCell ref="A1:I1"/>
    <mergeCell ref="I4:M5"/>
    <mergeCell ref="A3:M3"/>
    <mergeCell ref="A4:C4"/>
    <mergeCell ref="A2:M2"/>
    <mergeCell ref="D4:D5"/>
    <mergeCell ref="H4:H5"/>
    <mergeCell ref="E4:E5"/>
    <mergeCell ref="F4:F5"/>
    <mergeCell ref="G4:G5"/>
    <mergeCell ref="D42:D48"/>
    <mergeCell ref="E42:E48"/>
    <mergeCell ref="F42:F48"/>
    <mergeCell ref="B42:B52"/>
    <mergeCell ref="A42:A52"/>
    <mergeCell ref="C42:C48"/>
    <mergeCell ref="H22:H28"/>
    <mergeCell ref="H29:H32"/>
    <mergeCell ref="G42:G48"/>
    <mergeCell ref="H42:H48"/>
    <mergeCell ref="F10:F21"/>
    <mergeCell ref="F22:F28"/>
    <mergeCell ref="F29:F32"/>
    <mergeCell ref="H10:H21"/>
  </mergeCells>
  <phoneticPr fontId="5" type="noConversion"/>
  <pageMargins left="0.11811023622047245" right="0.11811023622047245" top="0.15748031496062992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L9" sqref="L9"/>
    </sheetView>
  </sheetViews>
  <sheetFormatPr defaultRowHeight="13.5"/>
  <cols>
    <col min="1" max="1" width="6" customWidth="1"/>
    <col min="2" max="2" width="10.33203125" customWidth="1"/>
    <col min="4" max="4" width="14.6640625" customWidth="1"/>
    <col min="5" max="5" width="13.5546875" customWidth="1"/>
    <col min="6" max="6" width="13.33203125" customWidth="1"/>
    <col min="7" max="7" width="12.6640625" customWidth="1"/>
    <col min="8" max="8" width="14.109375" customWidth="1"/>
    <col min="9" max="9" width="29" customWidth="1"/>
    <col min="12" max="12" width="17.88671875" customWidth="1"/>
  </cols>
  <sheetData>
    <row r="1" spans="1:9" ht="30" customHeight="1">
      <c r="A1" s="286" t="s">
        <v>194</v>
      </c>
      <c r="B1" s="286"/>
      <c r="C1" s="286"/>
      <c r="D1" s="286"/>
      <c r="E1" s="286"/>
      <c r="F1" s="286"/>
      <c r="G1" s="286"/>
      <c r="H1" s="286"/>
      <c r="I1" s="286"/>
    </row>
    <row r="2" spans="1:9">
      <c r="A2" s="147"/>
      <c r="B2" s="148"/>
      <c r="C2" s="148"/>
      <c r="D2" s="149"/>
      <c r="E2" s="149"/>
      <c r="F2" s="149"/>
      <c r="G2" s="149"/>
      <c r="H2" s="149"/>
      <c r="I2" s="149"/>
    </row>
    <row r="3" spans="1:9" ht="14.25" thickBot="1">
      <c r="A3" s="287" t="s">
        <v>126</v>
      </c>
      <c r="B3" s="287"/>
      <c r="C3" s="287"/>
      <c r="D3" s="287"/>
      <c r="E3" s="287"/>
      <c r="F3" s="147"/>
      <c r="G3" s="147"/>
      <c r="H3" s="150"/>
      <c r="I3" s="150" t="s">
        <v>70</v>
      </c>
    </row>
    <row r="4" spans="1:9" ht="16.5" customHeight="1">
      <c r="A4" s="288" t="s">
        <v>30</v>
      </c>
      <c r="B4" s="290" t="s">
        <v>31</v>
      </c>
      <c r="C4" s="290" t="s">
        <v>32</v>
      </c>
      <c r="D4" s="277" t="s">
        <v>0</v>
      </c>
      <c r="E4" s="277" t="s">
        <v>28</v>
      </c>
      <c r="F4" s="277" t="s">
        <v>33</v>
      </c>
      <c r="G4" s="277" t="s">
        <v>69</v>
      </c>
      <c r="H4" s="279" t="s">
        <v>34</v>
      </c>
      <c r="I4" s="281" t="s">
        <v>35</v>
      </c>
    </row>
    <row r="5" spans="1:9" ht="14.25" thickBot="1">
      <c r="A5" s="289"/>
      <c r="B5" s="291"/>
      <c r="C5" s="291"/>
      <c r="D5" s="278"/>
      <c r="E5" s="278"/>
      <c r="F5" s="278"/>
      <c r="G5" s="278"/>
      <c r="H5" s="280"/>
      <c r="I5" s="282"/>
    </row>
    <row r="6" spans="1:9" ht="41.25" customHeight="1">
      <c r="A6" s="151">
        <v>1</v>
      </c>
      <c r="B6" s="152" t="s">
        <v>66</v>
      </c>
      <c r="C6" s="152" t="s">
        <v>110</v>
      </c>
      <c r="D6" s="153">
        <v>39136800</v>
      </c>
      <c r="E6" s="153">
        <v>3179040</v>
      </c>
      <c r="F6" s="154">
        <v>4238230</v>
      </c>
      <c r="G6" s="154">
        <v>1440000</v>
      </c>
      <c r="H6" s="153">
        <f>D6+E6+F6+G6</f>
        <v>47994070</v>
      </c>
      <c r="I6" s="163" t="s">
        <v>189</v>
      </c>
    </row>
    <row r="7" spans="1:9" ht="48" customHeight="1">
      <c r="A7" s="155">
        <v>2</v>
      </c>
      <c r="B7" s="156" t="s">
        <v>113</v>
      </c>
      <c r="C7" s="156" t="s">
        <v>111</v>
      </c>
      <c r="D7" s="157">
        <v>28404400</v>
      </c>
      <c r="E7" s="157">
        <v>2325910</v>
      </c>
      <c r="F7" s="158">
        <v>2935820</v>
      </c>
      <c r="G7" s="158">
        <v>1770000</v>
      </c>
      <c r="H7" s="153">
        <f t="shared" ref="H7:H11" si="0">D7+E7+F7+G7</f>
        <v>35436130</v>
      </c>
      <c r="I7" s="164" t="s">
        <v>190</v>
      </c>
    </row>
    <row r="8" spans="1:9" ht="41.25" customHeight="1">
      <c r="A8" s="151">
        <v>3</v>
      </c>
      <c r="B8" s="156" t="s">
        <v>67</v>
      </c>
      <c r="C8" s="156" t="s">
        <v>184</v>
      </c>
      <c r="D8" s="157">
        <v>23834400</v>
      </c>
      <c r="E8" s="157">
        <v>1945080</v>
      </c>
      <c r="F8" s="158">
        <v>1549800</v>
      </c>
      <c r="G8" s="158">
        <v>1440000</v>
      </c>
      <c r="H8" s="153">
        <f t="shared" si="0"/>
        <v>28769280</v>
      </c>
      <c r="I8" s="164" t="s">
        <v>191</v>
      </c>
    </row>
    <row r="9" spans="1:9" ht="55.5" customHeight="1">
      <c r="A9" s="159">
        <v>4</v>
      </c>
      <c r="B9" s="156" t="s">
        <v>68</v>
      </c>
      <c r="C9" s="156" t="s">
        <v>185</v>
      </c>
      <c r="D9" s="157">
        <v>23714400</v>
      </c>
      <c r="E9" s="157">
        <v>1935080</v>
      </c>
      <c r="F9" s="160">
        <v>1375510</v>
      </c>
      <c r="G9" s="160">
        <v>1440000</v>
      </c>
      <c r="H9" s="153">
        <f t="shared" si="0"/>
        <v>28464990</v>
      </c>
      <c r="I9" s="163" t="s">
        <v>195</v>
      </c>
    </row>
    <row r="10" spans="1:9" ht="36.75" customHeight="1">
      <c r="A10" s="159">
        <v>5</v>
      </c>
      <c r="B10" s="156" t="s">
        <v>186</v>
      </c>
      <c r="C10" s="156" t="s">
        <v>187</v>
      </c>
      <c r="D10" s="157">
        <v>21065000</v>
      </c>
      <c r="E10" s="157">
        <v>0</v>
      </c>
      <c r="F10" s="160">
        <v>2190480</v>
      </c>
      <c r="G10" s="160">
        <v>1320000</v>
      </c>
      <c r="H10" s="153">
        <f t="shared" si="0"/>
        <v>24575480</v>
      </c>
      <c r="I10" s="164" t="s">
        <v>192</v>
      </c>
    </row>
    <row r="11" spans="1:9" ht="36.75" customHeight="1">
      <c r="A11" s="155">
        <v>6</v>
      </c>
      <c r="B11" s="156" t="s">
        <v>196</v>
      </c>
      <c r="C11" s="156" t="s">
        <v>112</v>
      </c>
      <c r="D11" s="157">
        <v>0</v>
      </c>
      <c r="E11" s="157">
        <v>1852200</v>
      </c>
      <c r="F11" s="160">
        <v>93110</v>
      </c>
      <c r="G11" s="160"/>
      <c r="H11" s="153">
        <f t="shared" si="0"/>
        <v>1945310</v>
      </c>
      <c r="I11" s="164" t="s">
        <v>193</v>
      </c>
    </row>
    <row r="12" spans="1:9" ht="21.75" customHeight="1" thickBot="1">
      <c r="A12" s="283" t="s">
        <v>188</v>
      </c>
      <c r="B12" s="284"/>
      <c r="C12" s="285"/>
      <c r="D12" s="161">
        <f>SUM(D6:D11)</f>
        <v>136155000</v>
      </c>
      <c r="E12" s="161">
        <f>SUM(E6:E11)</f>
        <v>11237310</v>
      </c>
      <c r="F12" s="161">
        <f>SUM(F6:F11)</f>
        <v>12382950</v>
      </c>
      <c r="G12" s="161">
        <f t="shared" ref="G12:H12" si="1">SUM(G6:G11)</f>
        <v>7410000</v>
      </c>
      <c r="H12" s="161">
        <f t="shared" si="1"/>
        <v>167185260</v>
      </c>
      <c r="I12" s="162"/>
    </row>
  </sheetData>
  <mergeCells count="12">
    <mergeCell ref="F4:F5"/>
    <mergeCell ref="H4:H5"/>
    <mergeCell ref="I4:I5"/>
    <mergeCell ref="A12:C12"/>
    <mergeCell ref="A1:I1"/>
    <mergeCell ref="G4:G5"/>
    <mergeCell ref="A3:E3"/>
    <mergeCell ref="A4:A5"/>
    <mergeCell ref="B4:B5"/>
    <mergeCell ref="C4:C5"/>
    <mergeCell ref="D4:D5"/>
    <mergeCell ref="E4:E5"/>
  </mergeCells>
  <phoneticPr fontId="5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표지</vt:lpstr>
      <vt:lpstr>예산총칙</vt:lpstr>
      <vt:lpstr>세입세출총괄</vt:lpstr>
      <vt:lpstr>세입명세서</vt:lpstr>
      <vt:lpstr>세출명세서</vt:lpstr>
      <vt:lpstr>직원보수일람표</vt:lpstr>
      <vt:lpstr>세입명세서!Print_Area</vt:lpstr>
    </vt:vector>
  </TitlesOfParts>
  <Company>User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2022-12-22T03:10:04Z</cp:lastPrinted>
  <dcterms:created xsi:type="dcterms:W3CDTF">2004-12-10T02:55:32Z</dcterms:created>
  <dcterms:modified xsi:type="dcterms:W3CDTF">2023-01-05T07:47:38Z</dcterms:modified>
</cp:coreProperties>
</file>